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24" windowWidth="15168" windowHeight="9888" activeTab="1"/>
  </bookViews>
  <sheets>
    <sheet name="fig 25" sheetId="19" r:id="rId1"/>
    <sheet name="fig 33" sheetId="20" r:id="rId2"/>
    <sheet name="sum" sheetId="13" r:id="rId3"/>
    <sheet name="corr" sheetId="15" r:id="rId4"/>
    <sheet name="gunins" sheetId="16" r:id="rId5"/>
    <sheet name="punins" sheetId="21" r:id="rId6"/>
    <sheet name="no hi" sheetId="18" r:id="rId7"/>
  </sheets>
  <calcPr calcId="145621" iterate="1" iterateCount="1"/>
</workbook>
</file>

<file path=xl/calcChain.xml><?xml version="1.0" encoding="utf-8"?>
<calcChain xmlns="http://schemas.openxmlformats.org/spreadsheetml/2006/main">
  <c r="E7" i="13" l="1"/>
  <c r="I8" i="13"/>
  <c r="H5" i="13"/>
  <c r="G5" i="13"/>
  <c r="F20" i="13" l="1"/>
  <c r="F21" i="13"/>
  <c r="F22" i="13"/>
  <c r="F23" i="13"/>
  <c r="F19" i="13"/>
  <c r="D21" i="13" l="1"/>
  <c r="E22" i="13" l="1"/>
  <c r="D11" i="13" l="1"/>
  <c r="B3" i="13"/>
  <c r="C11" i="13" s="1"/>
  <c r="R6" i="15"/>
  <c r="Q6" i="15"/>
  <c r="P6" i="15"/>
  <c r="B5" i="15"/>
  <c r="B4" i="15" s="1"/>
  <c r="P4" i="15" s="1"/>
  <c r="O4" i="15" l="1"/>
  <c r="O5" i="15"/>
  <c r="Q5" i="15"/>
  <c r="P5" i="15"/>
  <c r="Q4" i="15"/>
  <c r="R4" i="15"/>
  <c r="R5" i="15"/>
  <c r="D8" i="13"/>
  <c r="D7" i="13"/>
  <c r="D6" i="13"/>
  <c r="D5" i="13"/>
  <c r="D4" i="13"/>
  <c r="D3" i="13"/>
  <c r="C3" i="13"/>
  <c r="B2" i="21" l="1"/>
  <c r="L62" i="21" s="1"/>
  <c r="J58" i="21"/>
  <c r="H55" i="21"/>
  <c r="D46" i="21"/>
  <c r="L43" i="21"/>
  <c r="J39" i="21"/>
  <c r="J36" i="21"/>
  <c r="J31" i="21"/>
  <c r="F30" i="21"/>
  <c r="F26" i="21"/>
  <c r="F24" i="21"/>
  <c r="D21" i="21"/>
  <c r="L20" i="21"/>
  <c r="D18" i="21"/>
  <c r="H17" i="21"/>
  <c r="D16" i="21"/>
  <c r="H15" i="21"/>
  <c r="L14" i="21"/>
  <c r="H13" i="21"/>
  <c r="J12" i="21"/>
  <c r="L11" i="21"/>
  <c r="F10" i="21"/>
  <c r="F9" i="21"/>
  <c r="F8" i="21"/>
  <c r="A8" i="2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U7" i="21"/>
  <c r="D7" i="21"/>
  <c r="B7" i="21"/>
  <c r="T7" i="21" s="1"/>
  <c r="A7" i="21"/>
  <c r="U6" i="21"/>
  <c r="T6" i="21"/>
  <c r="S6" i="21"/>
  <c r="R6" i="21"/>
  <c r="U5" i="21"/>
  <c r="T5" i="21"/>
  <c r="S5" i="21"/>
  <c r="Q5" i="21"/>
  <c r="B5" i="21"/>
  <c r="R5" i="21" s="1"/>
  <c r="U4" i="21"/>
  <c r="T4" i="21"/>
  <c r="S4" i="21"/>
  <c r="Q4" i="21"/>
  <c r="B4" i="21"/>
  <c r="R4" i="21" s="1"/>
  <c r="U5" i="16"/>
  <c r="U6" i="16"/>
  <c r="U7" i="16"/>
  <c r="U8" i="16"/>
  <c r="U9" i="16"/>
  <c r="U10" i="16"/>
  <c r="U11" i="16"/>
  <c r="U12" i="16"/>
  <c r="U4" i="16"/>
  <c r="T5" i="16"/>
  <c r="T6" i="16"/>
  <c r="T7" i="16"/>
  <c r="T8" i="16"/>
  <c r="T9" i="16"/>
  <c r="T4" i="16"/>
  <c r="S5" i="16"/>
  <c r="S6" i="16"/>
  <c r="S7" i="16"/>
  <c r="S4" i="16"/>
  <c r="R5" i="16"/>
  <c r="R6" i="16"/>
  <c r="R4" i="16"/>
  <c r="Q6" i="16"/>
  <c r="F6" i="16"/>
  <c r="P4" i="16"/>
  <c r="D4" i="16"/>
  <c r="Q5" i="16"/>
  <c r="Q4" i="16"/>
  <c r="B5" i="16"/>
  <c r="B4" i="16" s="1"/>
  <c r="B2" i="16"/>
  <c r="D5" i="16" s="1"/>
  <c r="P5" i="16" s="1"/>
  <c r="N18" i="21" l="1"/>
  <c r="H22" i="21"/>
  <c r="J27" i="21"/>
  <c r="N32" i="21"/>
  <c r="D40" i="21"/>
  <c r="F49" i="21"/>
  <c r="D60" i="21"/>
  <c r="D11" i="21"/>
  <c r="D14" i="21"/>
  <c r="L16" i="21"/>
  <c r="H19" i="21"/>
  <c r="L23" i="21"/>
  <c r="N28" i="21"/>
  <c r="F34" i="21"/>
  <c r="L42" i="21"/>
  <c r="H52" i="21"/>
  <c r="H66" i="21"/>
  <c r="L65" i="21"/>
  <c r="D65" i="21"/>
  <c r="H64" i="21"/>
  <c r="L63" i="21"/>
  <c r="D63" i="21"/>
  <c r="H62" i="21"/>
  <c r="L61" i="21"/>
  <c r="D61" i="21"/>
  <c r="H60" i="21"/>
  <c r="L59" i="21"/>
  <c r="N66" i="21"/>
  <c r="F66" i="21"/>
  <c r="J65" i="21"/>
  <c r="N64" i="21"/>
  <c r="F64" i="21"/>
  <c r="J63" i="21"/>
  <c r="N62" i="21"/>
  <c r="F62" i="21"/>
  <c r="J61" i="21"/>
  <c r="N60" i="21"/>
  <c r="F60" i="21"/>
  <c r="J59" i="21"/>
  <c r="N58" i="21"/>
  <c r="F58" i="21"/>
  <c r="J57" i="21"/>
  <c r="N56" i="21"/>
  <c r="F56" i="21"/>
  <c r="J55" i="21"/>
  <c r="N54" i="21"/>
  <c r="F54" i="21"/>
  <c r="J53" i="21"/>
  <c r="N52" i="21"/>
  <c r="F52" i="21"/>
  <c r="J51" i="21"/>
  <c r="N50" i="21"/>
  <c r="F50" i="21"/>
  <c r="J49" i="21"/>
  <c r="N48" i="21"/>
  <c r="F48" i="21"/>
  <c r="J47" i="21"/>
  <c r="N46" i="21"/>
  <c r="F46" i="21"/>
  <c r="J45" i="21"/>
  <c r="N44" i="21"/>
  <c r="F44" i="21"/>
  <c r="J43" i="21"/>
  <c r="J66" i="21"/>
  <c r="F65" i="21"/>
  <c r="N63" i="21"/>
  <c r="J62" i="21"/>
  <c r="F61" i="21"/>
  <c r="N59" i="21"/>
  <c r="H58" i="21"/>
  <c r="N57" i="21"/>
  <c r="D57" i="21"/>
  <c r="J56" i="21"/>
  <c r="F55" i="21"/>
  <c r="L54" i="21"/>
  <c r="H53" i="21"/>
  <c r="D52" i="21"/>
  <c r="L51" i="21"/>
  <c r="H50" i="21"/>
  <c r="N49" i="21"/>
  <c r="D49" i="21"/>
  <c r="J48" i="21"/>
  <c r="F47" i="21"/>
  <c r="L46" i="21"/>
  <c r="H45" i="21"/>
  <c r="D44" i="21"/>
  <c r="D66" i="21"/>
  <c r="L64" i="21"/>
  <c r="H63" i="21"/>
  <c r="D62" i="21"/>
  <c r="L60" i="21"/>
  <c r="H59" i="21"/>
  <c r="D58" i="21"/>
  <c r="L57" i="21"/>
  <c r="H56" i="21"/>
  <c r="N55" i="21"/>
  <c r="D55" i="21"/>
  <c r="J54" i="21"/>
  <c r="F53" i="21"/>
  <c r="L52" i="21"/>
  <c r="H51" i="21"/>
  <c r="D50" i="21"/>
  <c r="L49" i="21"/>
  <c r="H48" i="21"/>
  <c r="N47" i="21"/>
  <c r="D47" i="21"/>
  <c r="J46" i="21"/>
  <c r="F45" i="21"/>
  <c r="L44" i="21"/>
  <c r="H43" i="21"/>
  <c r="H42" i="21"/>
  <c r="L41" i="21"/>
  <c r="D41" i="21"/>
  <c r="H40" i="21"/>
  <c r="L39" i="21"/>
  <c r="D39" i="21"/>
  <c r="H38" i="21"/>
  <c r="L37" i="21"/>
  <c r="D37" i="21"/>
  <c r="H36" i="21"/>
  <c r="L35" i="21"/>
  <c r="D35" i="21"/>
  <c r="N65" i="21"/>
  <c r="J64" i="21"/>
  <c r="F63" i="21"/>
  <c r="H57" i="21"/>
  <c r="H54" i="21"/>
  <c r="N53" i="21"/>
  <c r="F51" i="21"/>
  <c r="L50" i="21"/>
  <c r="D48" i="21"/>
  <c r="L47" i="21"/>
  <c r="D45" i="21"/>
  <c r="J44" i="21"/>
  <c r="F43" i="21"/>
  <c r="J42" i="21"/>
  <c r="F41" i="21"/>
  <c r="L40" i="21"/>
  <c r="H39" i="21"/>
  <c r="N38" i="21"/>
  <c r="D38" i="21"/>
  <c r="J37" i="21"/>
  <c r="F36" i="21"/>
  <c r="N35" i="21"/>
  <c r="L34" i="21"/>
  <c r="D34" i="21"/>
  <c r="H33" i="21"/>
  <c r="L32" i="21"/>
  <c r="D32" i="21"/>
  <c r="H31" i="21"/>
  <c r="L30" i="21"/>
  <c r="D30" i="21"/>
  <c r="H29" i="21"/>
  <c r="L28" i="21"/>
  <c r="D28" i="21"/>
  <c r="H27" i="21"/>
  <c r="L26" i="21"/>
  <c r="D26" i="21"/>
  <c r="H25" i="21"/>
  <c r="L66" i="21"/>
  <c r="H65" i="21"/>
  <c r="D64" i="21"/>
  <c r="F57" i="21"/>
  <c r="L56" i="21"/>
  <c r="D54" i="21"/>
  <c r="L53" i="21"/>
  <c r="D51" i="21"/>
  <c r="J50" i="21"/>
  <c r="H47" i="21"/>
  <c r="H44" i="21"/>
  <c r="D43" i="21"/>
  <c r="F42" i="21"/>
  <c r="N41" i="21"/>
  <c r="J40" i="21"/>
  <c r="F39" i="21"/>
  <c r="L38" i="21"/>
  <c r="H37" i="21"/>
  <c r="N36" i="21"/>
  <c r="D36" i="21"/>
  <c r="J35" i="21"/>
  <c r="J34" i="21"/>
  <c r="N33" i="21"/>
  <c r="F33" i="21"/>
  <c r="J32" i="21"/>
  <c r="N31" i="21"/>
  <c r="F31" i="21"/>
  <c r="J30" i="21"/>
  <c r="N29" i="21"/>
  <c r="F29" i="21"/>
  <c r="J28" i="21"/>
  <c r="N27" i="21"/>
  <c r="F27" i="21"/>
  <c r="J26" i="21"/>
  <c r="N25" i="21"/>
  <c r="F25" i="21"/>
  <c r="J24" i="21"/>
  <c r="N23" i="21"/>
  <c r="F23" i="21"/>
  <c r="J22" i="21"/>
  <c r="N21" i="21"/>
  <c r="F21" i="21"/>
  <c r="J20" i="21"/>
  <c r="N19" i="21"/>
  <c r="F19" i="21"/>
  <c r="J18" i="21"/>
  <c r="H8" i="21"/>
  <c r="H10" i="21"/>
  <c r="D12" i="21"/>
  <c r="J13" i="21"/>
  <c r="F14" i="21"/>
  <c r="J15" i="21"/>
  <c r="N16" i="21"/>
  <c r="F18" i="21"/>
  <c r="N20" i="21"/>
  <c r="H21" i="21"/>
  <c r="H24" i="21"/>
  <c r="D25" i="21"/>
  <c r="H26" i="21"/>
  <c r="L27" i="21"/>
  <c r="D29" i="21"/>
  <c r="H30" i="21"/>
  <c r="L31" i="21"/>
  <c r="D33" i="21"/>
  <c r="H34" i="21"/>
  <c r="L36" i="21"/>
  <c r="F37" i="21"/>
  <c r="N39" i="21"/>
  <c r="N42" i="21"/>
  <c r="N43" i="21"/>
  <c r="H46" i="21"/>
  <c r="H49" i="21"/>
  <c r="J52" i="21"/>
  <c r="L55" i="21"/>
  <c r="L58" i="21"/>
  <c r="J60" i="21"/>
  <c r="D6" i="21"/>
  <c r="P6" i="21" s="1"/>
  <c r="H7" i="21"/>
  <c r="S7" i="21"/>
  <c r="B8" i="21"/>
  <c r="J8" i="21"/>
  <c r="J9" i="21"/>
  <c r="J10" i="21"/>
  <c r="H11" i="21"/>
  <c r="F12" i="21"/>
  <c r="D13" i="21"/>
  <c r="L13" i="21"/>
  <c r="H14" i="21"/>
  <c r="D15" i="21"/>
  <c r="L15" i="21"/>
  <c r="H16" i="21"/>
  <c r="D17" i="21"/>
  <c r="L17" i="21"/>
  <c r="H18" i="21"/>
  <c r="L19" i="21"/>
  <c r="F20" i="21"/>
  <c r="J21" i="21"/>
  <c r="D22" i="21"/>
  <c r="N22" i="21"/>
  <c r="H23" i="21"/>
  <c r="L24" i="21"/>
  <c r="J25" i="21"/>
  <c r="N26" i="21"/>
  <c r="F28" i="21"/>
  <c r="J29" i="21"/>
  <c r="N30" i="21"/>
  <c r="F32" i="21"/>
  <c r="J33" i="21"/>
  <c r="N34" i="21"/>
  <c r="F35" i="21"/>
  <c r="N37" i="21"/>
  <c r="F38" i="21"/>
  <c r="N40" i="21"/>
  <c r="H41" i="21"/>
  <c r="L45" i="21"/>
  <c r="L48" i="21"/>
  <c r="N51" i="21"/>
  <c r="D59" i="21"/>
  <c r="H61" i="21"/>
  <c r="F7" i="21"/>
  <c r="Q7" i="21" s="1"/>
  <c r="H9" i="21"/>
  <c r="F11" i="21"/>
  <c r="L12" i="21"/>
  <c r="N14" i="21"/>
  <c r="F16" i="21"/>
  <c r="J17" i="21"/>
  <c r="J19" i="21"/>
  <c r="D20" i="21"/>
  <c r="L22" i="21"/>
  <c r="D23" i="21"/>
  <c r="F40" i="21"/>
  <c r="D4" i="21"/>
  <c r="D5" i="21"/>
  <c r="P5" i="21" s="1"/>
  <c r="F6" i="21"/>
  <c r="P7" i="21"/>
  <c r="D8" i="21"/>
  <c r="D9" i="21"/>
  <c r="D10" i="21"/>
  <c r="L10" i="21"/>
  <c r="J11" i="21"/>
  <c r="H12" i="21"/>
  <c r="F13" i="21"/>
  <c r="N13" i="21"/>
  <c r="J14" i="21"/>
  <c r="F15" i="21"/>
  <c r="N15" i="21"/>
  <c r="J16" i="21"/>
  <c r="F17" i="21"/>
  <c r="N17" i="21"/>
  <c r="L18" i="21"/>
  <c r="D19" i="21"/>
  <c r="H20" i="21"/>
  <c r="L21" i="21"/>
  <c r="F22" i="21"/>
  <c r="J23" i="21"/>
  <c r="D24" i="21"/>
  <c r="N24" i="21"/>
  <c r="L25" i="21"/>
  <c r="D27" i="21"/>
  <c r="H28" i="21"/>
  <c r="L29" i="21"/>
  <c r="D31" i="21"/>
  <c r="H32" i="21"/>
  <c r="L33" i="21"/>
  <c r="H35" i="21"/>
  <c r="J38" i="21"/>
  <c r="J41" i="21"/>
  <c r="D42" i="21"/>
  <c r="N45" i="21"/>
  <c r="D53" i="21"/>
  <c r="D56" i="21"/>
  <c r="F59" i="21"/>
  <c r="N61" i="21"/>
  <c r="D32" i="16"/>
  <c r="P32" i="16" s="1"/>
  <c r="D48" i="16"/>
  <c r="P48" i="16" s="1"/>
  <c r="D64" i="16"/>
  <c r="P64" i="16" s="1"/>
  <c r="D16" i="16"/>
  <c r="P16" i="16" s="1"/>
  <c r="D20" i="16"/>
  <c r="P20" i="16" s="1"/>
  <c r="D8" i="16"/>
  <c r="P8" i="16" s="1"/>
  <c r="D24" i="16"/>
  <c r="P24" i="16" s="1"/>
  <c r="D40" i="16"/>
  <c r="P40" i="16" s="1"/>
  <c r="D56" i="16"/>
  <c r="P56" i="16" s="1"/>
  <c r="D36" i="16"/>
  <c r="P36" i="16" s="1"/>
  <c r="D52" i="16"/>
  <c r="P52" i="16" s="1"/>
  <c r="D12" i="16"/>
  <c r="P12" i="16" s="1"/>
  <c r="D28" i="16"/>
  <c r="P28" i="16" s="1"/>
  <c r="D44" i="16"/>
  <c r="P44" i="16" s="1"/>
  <c r="D60" i="16"/>
  <c r="P60" i="16" s="1"/>
  <c r="D13" i="16"/>
  <c r="P13" i="16" s="1"/>
  <c r="D21" i="16"/>
  <c r="P21" i="16" s="1"/>
  <c r="D29" i="16"/>
  <c r="P29" i="16" s="1"/>
  <c r="D37" i="16"/>
  <c r="P37" i="16" s="1"/>
  <c r="D45" i="16"/>
  <c r="P45" i="16" s="1"/>
  <c r="D53" i="16"/>
  <c r="P53" i="16" s="1"/>
  <c r="D57" i="16"/>
  <c r="P57" i="16" s="1"/>
  <c r="D65" i="16"/>
  <c r="P65" i="16" s="1"/>
  <c r="D6" i="16"/>
  <c r="D10" i="16"/>
  <c r="P10" i="16" s="1"/>
  <c r="D14" i="16"/>
  <c r="P14" i="16" s="1"/>
  <c r="D18" i="16"/>
  <c r="P18" i="16" s="1"/>
  <c r="D22" i="16"/>
  <c r="P22" i="16" s="1"/>
  <c r="D26" i="16"/>
  <c r="P26" i="16" s="1"/>
  <c r="D30" i="16"/>
  <c r="P30" i="16" s="1"/>
  <c r="D34" i="16"/>
  <c r="P34" i="16" s="1"/>
  <c r="D38" i="16"/>
  <c r="P38" i="16" s="1"/>
  <c r="D42" i="16"/>
  <c r="P42" i="16" s="1"/>
  <c r="D46" i="16"/>
  <c r="P46" i="16" s="1"/>
  <c r="D50" i="16"/>
  <c r="P50" i="16" s="1"/>
  <c r="D54" i="16"/>
  <c r="P54" i="16" s="1"/>
  <c r="D58" i="16"/>
  <c r="P58" i="16" s="1"/>
  <c r="D62" i="16"/>
  <c r="P62" i="16" s="1"/>
  <c r="D66" i="16"/>
  <c r="P66" i="16" s="1"/>
  <c r="D9" i="16"/>
  <c r="P9" i="16" s="1"/>
  <c r="D17" i="16"/>
  <c r="P17" i="16" s="1"/>
  <c r="D25" i="16"/>
  <c r="P25" i="16" s="1"/>
  <c r="D33" i="16"/>
  <c r="P33" i="16" s="1"/>
  <c r="D41" i="16"/>
  <c r="P41" i="16" s="1"/>
  <c r="D49" i="16"/>
  <c r="P49" i="16" s="1"/>
  <c r="D61" i="16"/>
  <c r="P61" i="16" s="1"/>
  <c r="D7" i="16"/>
  <c r="P7" i="16" s="1"/>
  <c r="D11" i="16"/>
  <c r="P11" i="16" s="1"/>
  <c r="D15" i="16"/>
  <c r="P15" i="16" s="1"/>
  <c r="D19" i="16"/>
  <c r="P19" i="16" s="1"/>
  <c r="D23" i="16"/>
  <c r="P23" i="16" s="1"/>
  <c r="D27" i="16"/>
  <c r="P27" i="16" s="1"/>
  <c r="D31" i="16"/>
  <c r="P31" i="16" s="1"/>
  <c r="D35" i="16"/>
  <c r="P35" i="16" s="1"/>
  <c r="D39" i="16"/>
  <c r="P39" i="16" s="1"/>
  <c r="D43" i="16"/>
  <c r="P43" i="16" s="1"/>
  <c r="D47" i="16"/>
  <c r="P47" i="16" s="1"/>
  <c r="D51" i="16"/>
  <c r="P51" i="16" s="1"/>
  <c r="D55" i="16"/>
  <c r="P55" i="16" s="1"/>
  <c r="D59" i="16"/>
  <c r="P59" i="16" s="1"/>
  <c r="D63" i="16"/>
  <c r="P63" i="16" s="1"/>
  <c r="Q6" i="21" l="1"/>
  <c r="F1" i="21"/>
  <c r="H1" i="21"/>
  <c r="R7" i="21"/>
  <c r="J1" i="21"/>
  <c r="D1" i="21"/>
  <c r="P4" i="21"/>
  <c r="T8" i="21"/>
  <c r="P8" i="21"/>
  <c r="R8" i="21"/>
  <c r="B9" i="21"/>
  <c r="S8" i="21"/>
  <c r="U8" i="21"/>
  <c r="Q8" i="21"/>
  <c r="N1" i="21"/>
  <c r="L1" i="21"/>
  <c r="P6" i="16"/>
  <c r="P1" i="16" s="1"/>
  <c r="D1" i="16"/>
  <c r="K30" i="13"/>
  <c r="T9" i="21" l="1"/>
  <c r="P9" i="21"/>
  <c r="B10" i="21"/>
  <c r="S9" i="21"/>
  <c r="R9" i="21"/>
  <c r="U9" i="21"/>
  <c r="Q9" i="21"/>
  <c r="N24" i="13"/>
  <c r="N23" i="13"/>
  <c r="K29" i="13"/>
  <c r="M24" i="13"/>
  <c r="B11" i="21" l="1"/>
  <c r="S10" i="21"/>
  <c r="Q10" i="21"/>
  <c r="R10" i="21"/>
  <c r="U10" i="21"/>
  <c r="P10" i="21"/>
  <c r="T10" i="21"/>
  <c r="K20" i="13"/>
  <c r="L19" i="13"/>
  <c r="N16" i="13" s="1"/>
  <c r="L18" i="13"/>
  <c r="R11" i="21" l="1"/>
  <c r="T11" i="21"/>
  <c r="U11" i="21"/>
  <c r="Q11" i="21"/>
  <c r="P11" i="21"/>
  <c r="B12" i="21"/>
  <c r="S11" i="21"/>
  <c r="M16" i="13"/>
  <c r="K28" i="13" s="1"/>
  <c r="M23" i="13"/>
  <c r="U12" i="21" l="1"/>
  <c r="Q12" i="21"/>
  <c r="B13" i="21"/>
  <c r="T12" i="21"/>
  <c r="P12" i="21"/>
  <c r="S12" i="21"/>
  <c r="R12" i="21"/>
  <c r="B14" i="21" l="1"/>
  <c r="S13" i="21"/>
  <c r="Q13" i="21"/>
  <c r="R13" i="21"/>
  <c r="U13" i="21"/>
  <c r="T13" i="21"/>
  <c r="P13" i="21"/>
  <c r="U14" i="21" l="1"/>
  <c r="Q14" i="21"/>
  <c r="B15" i="21"/>
  <c r="T14" i="21"/>
  <c r="P14" i="21"/>
  <c r="S14" i="21"/>
  <c r="R14" i="21"/>
  <c r="I72" i="15"/>
  <c r="I88" i="15"/>
  <c r="I87" i="15"/>
  <c r="I86" i="15"/>
  <c r="C77" i="15"/>
  <c r="E77" i="15" s="1"/>
  <c r="B2" i="15" l="1"/>
  <c r="L62" i="15" s="1"/>
  <c r="B16" i="21"/>
  <c r="S15" i="21"/>
  <c r="Q15" i="21"/>
  <c r="R15" i="21"/>
  <c r="U15" i="21"/>
  <c r="T15" i="21"/>
  <c r="P15" i="21"/>
  <c r="C31" i="13"/>
  <c r="C30" i="13"/>
  <c r="C29" i="13"/>
  <c r="C28" i="13"/>
  <c r="G28" i="13" s="1"/>
  <c r="C27" i="13"/>
  <c r="L27" i="15" l="1"/>
  <c r="D4" i="15"/>
  <c r="N4" i="15" s="1"/>
  <c r="D10" i="15"/>
  <c r="D14" i="15"/>
  <c r="D18" i="15"/>
  <c r="D22" i="15"/>
  <c r="D26" i="15"/>
  <c r="D30" i="15"/>
  <c r="D34" i="15"/>
  <c r="D38" i="15"/>
  <c r="D42" i="15"/>
  <c r="D46" i="15"/>
  <c r="D50" i="15"/>
  <c r="D54" i="15"/>
  <c r="D58" i="15"/>
  <c r="D62" i="15"/>
  <c r="D66" i="15"/>
  <c r="D7" i="15"/>
  <c r="D11" i="15"/>
  <c r="D15" i="15"/>
  <c r="D19" i="15"/>
  <c r="D23" i="15"/>
  <c r="D27" i="15"/>
  <c r="D31" i="15"/>
  <c r="D35" i="15"/>
  <c r="D39" i="15"/>
  <c r="D43" i="15"/>
  <c r="D47" i="15"/>
  <c r="D55" i="15"/>
  <c r="D59" i="15"/>
  <c r="D63" i="15"/>
  <c r="D6" i="15"/>
  <c r="N6" i="15" s="1"/>
  <c r="D8" i="15"/>
  <c r="D12" i="15"/>
  <c r="D16" i="15"/>
  <c r="D20" i="15"/>
  <c r="D24" i="15"/>
  <c r="D28" i="15"/>
  <c r="D32" i="15"/>
  <c r="D36" i="15"/>
  <c r="D40" i="15"/>
  <c r="D44" i="15"/>
  <c r="D48" i="15"/>
  <c r="D56" i="15"/>
  <c r="D60" i="15"/>
  <c r="F6" i="15"/>
  <c r="D9" i="15"/>
  <c r="D17" i="15"/>
  <c r="D25" i="15"/>
  <c r="D33" i="15"/>
  <c r="D41" i="15"/>
  <c r="D49" i="15"/>
  <c r="D57" i="15"/>
  <c r="D65" i="15"/>
  <c r="D51" i="15"/>
  <c r="D52" i="15"/>
  <c r="D64" i="15"/>
  <c r="D5" i="15"/>
  <c r="N5" i="15" s="1"/>
  <c r="D13" i="15"/>
  <c r="D21" i="15"/>
  <c r="D29" i="15"/>
  <c r="D37" i="15"/>
  <c r="D45" i="15"/>
  <c r="D53" i="15"/>
  <c r="D61" i="15"/>
  <c r="L22" i="15"/>
  <c r="F52" i="15"/>
  <c r="J31" i="15"/>
  <c r="J61" i="15"/>
  <c r="L42" i="15"/>
  <c r="H45" i="15"/>
  <c r="F7" i="15"/>
  <c r="L56" i="15"/>
  <c r="L45" i="15"/>
  <c r="L30" i="15"/>
  <c r="L29" i="15"/>
  <c r="J63" i="15"/>
  <c r="H57" i="15"/>
  <c r="L18" i="15"/>
  <c r="F39" i="15"/>
  <c r="J52" i="15"/>
  <c r="F21" i="15"/>
  <c r="H54" i="15"/>
  <c r="J40" i="15"/>
  <c r="H36" i="15"/>
  <c r="L24" i="15"/>
  <c r="F58" i="15"/>
  <c r="F26" i="15"/>
  <c r="H55" i="15"/>
  <c r="H23" i="15"/>
  <c r="J50" i="15"/>
  <c r="J18" i="15"/>
  <c r="L43" i="15"/>
  <c r="H18" i="15"/>
  <c r="F37" i="15"/>
  <c r="L34" i="15"/>
  <c r="F9" i="15"/>
  <c r="F40" i="15"/>
  <c r="J32" i="15"/>
  <c r="F35" i="15"/>
  <c r="H32" i="15"/>
  <c r="J27" i="15"/>
  <c r="L20" i="15"/>
  <c r="J44" i="15"/>
  <c r="F54" i="15"/>
  <c r="H51" i="15"/>
  <c r="J14" i="15"/>
  <c r="J13" i="15"/>
  <c r="F56" i="15"/>
  <c r="H58" i="15"/>
  <c r="J25" i="15"/>
  <c r="J49" i="15"/>
  <c r="F49" i="15"/>
  <c r="H10" i="15"/>
  <c r="F16" i="15"/>
  <c r="H13" i="15"/>
  <c r="L65" i="15"/>
  <c r="F55" i="15"/>
  <c r="F23" i="15"/>
  <c r="H52" i="15"/>
  <c r="H20" i="15"/>
  <c r="J47" i="15"/>
  <c r="J15" i="15"/>
  <c r="L40" i="15"/>
  <c r="F28" i="15"/>
  <c r="H25" i="15"/>
  <c r="J20" i="15"/>
  <c r="L21" i="15"/>
  <c r="F42" i="15"/>
  <c r="F10" i="15"/>
  <c r="H39" i="15"/>
  <c r="J66" i="15"/>
  <c r="J34" i="15"/>
  <c r="L59" i="15"/>
  <c r="H46" i="15"/>
  <c r="F45" i="15"/>
  <c r="H62" i="15"/>
  <c r="F53" i="15"/>
  <c r="H14" i="15"/>
  <c r="F17" i="15"/>
  <c r="F61" i="15"/>
  <c r="H30" i="15"/>
  <c r="F33" i="15"/>
  <c r="L15" i="15"/>
  <c r="L31" i="15"/>
  <c r="L47" i="15"/>
  <c r="L63" i="15"/>
  <c r="J22" i="15"/>
  <c r="J38" i="15"/>
  <c r="J54" i="15"/>
  <c r="H11" i="15"/>
  <c r="H27" i="15"/>
  <c r="H43" i="15"/>
  <c r="H59" i="15"/>
  <c r="F14" i="15"/>
  <c r="F30" i="15"/>
  <c r="F46" i="15"/>
  <c r="F62" i="15"/>
  <c r="L25" i="15"/>
  <c r="L53" i="15"/>
  <c r="J28" i="15"/>
  <c r="J60" i="15"/>
  <c r="H33" i="15"/>
  <c r="H65" i="15"/>
  <c r="F36" i="15"/>
  <c r="L28" i="15"/>
  <c r="L44" i="15"/>
  <c r="L60" i="15"/>
  <c r="J19" i="15"/>
  <c r="J35" i="15"/>
  <c r="J51" i="15"/>
  <c r="J10" i="15"/>
  <c r="H24" i="15"/>
  <c r="H40" i="15"/>
  <c r="H56" i="15"/>
  <c r="F11" i="15"/>
  <c r="F27" i="15"/>
  <c r="F43" i="15"/>
  <c r="F59" i="15"/>
  <c r="L41" i="15"/>
  <c r="J16" i="15"/>
  <c r="J48" i="15"/>
  <c r="H21" i="15"/>
  <c r="H53" i="15"/>
  <c r="F24" i="15"/>
  <c r="F29" i="15"/>
  <c r="J37" i="15"/>
  <c r="L14" i="15"/>
  <c r="F41" i="15"/>
  <c r="H38" i="15"/>
  <c r="J33" i="15"/>
  <c r="L26" i="15"/>
  <c r="L66" i="15"/>
  <c r="F60" i="15"/>
  <c r="J53" i="15"/>
  <c r="F48" i="15"/>
  <c r="H50" i="15"/>
  <c r="J45" i="15"/>
  <c r="L38" i="15"/>
  <c r="L13" i="15"/>
  <c r="J58" i="15"/>
  <c r="H31" i="15"/>
  <c r="H47" i="15"/>
  <c r="F18" i="15"/>
  <c r="F34" i="15"/>
  <c r="F66" i="15"/>
  <c r="L33" i="15"/>
  <c r="J36" i="15"/>
  <c r="H9" i="15"/>
  <c r="F12" i="15"/>
  <c r="L16" i="15"/>
  <c r="L48" i="15"/>
  <c r="L64" i="15"/>
  <c r="J39" i="15"/>
  <c r="H12" i="15"/>
  <c r="H28" i="15"/>
  <c r="H60" i="15"/>
  <c r="F31" i="15"/>
  <c r="F47" i="15"/>
  <c r="L49" i="15"/>
  <c r="J24" i="15"/>
  <c r="H29" i="15"/>
  <c r="F32" i="15"/>
  <c r="F13" i="15"/>
  <c r="F65" i="15"/>
  <c r="F25" i="15"/>
  <c r="J17" i="15"/>
  <c r="J57" i="15"/>
  <c r="L19" i="15"/>
  <c r="L35" i="15"/>
  <c r="L51" i="15"/>
  <c r="J26" i="15"/>
  <c r="J42" i="15"/>
  <c r="H15" i="15"/>
  <c r="H63" i="15"/>
  <c r="F50" i="15"/>
  <c r="L61" i="15"/>
  <c r="H41" i="15"/>
  <c r="L32" i="15"/>
  <c r="J23" i="15"/>
  <c r="J55" i="15"/>
  <c r="H44" i="15"/>
  <c r="F15" i="15"/>
  <c r="F63" i="15"/>
  <c r="J56" i="15"/>
  <c r="H61" i="15"/>
  <c r="J21" i="15"/>
  <c r="H22" i="15"/>
  <c r="L50" i="15"/>
  <c r="L54" i="15"/>
  <c r="H26" i="15"/>
  <c r="L58" i="15"/>
  <c r="L46" i="15"/>
  <c r="H37" i="15"/>
  <c r="H64" i="15"/>
  <c r="J59" i="15"/>
  <c r="L52" i="15"/>
  <c r="H49" i="15"/>
  <c r="L37" i="15"/>
  <c r="F22" i="15"/>
  <c r="H19" i="15"/>
  <c r="J46" i="15"/>
  <c r="L39" i="15"/>
  <c r="H34" i="15"/>
  <c r="J29" i="15"/>
  <c r="H66" i="15"/>
  <c r="F64" i="15"/>
  <c r="F44" i="15"/>
  <c r="J41" i="15"/>
  <c r="J65" i="15"/>
  <c r="F57" i="15"/>
  <c r="H42" i="15"/>
  <c r="F8" i="15"/>
  <c r="J64" i="15"/>
  <c r="L57" i="15"/>
  <c r="F51" i="15"/>
  <c r="F19" i="15"/>
  <c r="H48" i="15"/>
  <c r="H16" i="15"/>
  <c r="J43" i="15"/>
  <c r="J11" i="15"/>
  <c r="L36" i="15"/>
  <c r="F20" i="15"/>
  <c r="H17" i="15"/>
  <c r="J12" i="15"/>
  <c r="L17" i="15"/>
  <c r="F38" i="15"/>
  <c r="H8" i="15"/>
  <c r="H35" i="15"/>
  <c r="J62" i="15"/>
  <c r="J30" i="15"/>
  <c r="L55" i="15"/>
  <c r="L23" i="15"/>
  <c r="U16" i="21"/>
  <c r="Q16" i="21"/>
  <c r="S16" i="21"/>
  <c r="T16" i="21"/>
  <c r="P16" i="21"/>
  <c r="B17" i="21"/>
  <c r="R16" i="21"/>
  <c r="G31" i="13"/>
  <c r="G29" i="13"/>
  <c r="G30" i="13"/>
  <c r="N46" i="16"/>
  <c r="U46" i="16" s="1"/>
  <c r="H1" i="15" l="1"/>
  <c r="L1" i="15"/>
  <c r="J1" i="15"/>
  <c r="F1" i="15"/>
  <c r="D1" i="15"/>
  <c r="B18" i="21"/>
  <c r="S17" i="21"/>
  <c r="U17" i="21"/>
  <c r="R17" i="21"/>
  <c r="Q17" i="21"/>
  <c r="P17" i="21"/>
  <c r="T17" i="21"/>
  <c r="F40" i="16"/>
  <c r="F8" i="16"/>
  <c r="H37" i="16"/>
  <c r="R37" i="16" s="1"/>
  <c r="J65" i="16"/>
  <c r="S65" i="16" s="1"/>
  <c r="J33" i="16"/>
  <c r="S33" i="16" s="1"/>
  <c r="L49" i="16"/>
  <c r="T49" i="16" s="1"/>
  <c r="N14" i="16"/>
  <c r="U14" i="16" s="1"/>
  <c r="F61" i="16"/>
  <c r="F29" i="16"/>
  <c r="H58" i="16"/>
  <c r="R58" i="16" s="1"/>
  <c r="H26" i="16"/>
  <c r="R26" i="16" s="1"/>
  <c r="J54" i="16"/>
  <c r="S54" i="16" s="1"/>
  <c r="J22" i="16"/>
  <c r="S22" i="16" s="1"/>
  <c r="L25" i="16"/>
  <c r="T25" i="16" s="1"/>
  <c r="F56" i="16"/>
  <c r="F24" i="16"/>
  <c r="H53" i="16"/>
  <c r="R53" i="16" s="1"/>
  <c r="H21" i="16"/>
  <c r="R21" i="16" s="1"/>
  <c r="J49" i="16"/>
  <c r="S49" i="16" s="1"/>
  <c r="J17" i="16"/>
  <c r="S17" i="16" s="1"/>
  <c r="L17" i="16"/>
  <c r="T17" i="16" s="1"/>
  <c r="F45" i="16"/>
  <c r="F13" i="16"/>
  <c r="H42" i="16"/>
  <c r="R42" i="16" s="1"/>
  <c r="H10" i="16"/>
  <c r="R10" i="16" s="1"/>
  <c r="J38" i="16"/>
  <c r="S38" i="16" s="1"/>
  <c r="L57" i="16"/>
  <c r="T57" i="16" s="1"/>
  <c r="N30" i="16"/>
  <c r="U30" i="16" s="1"/>
  <c r="F53" i="16"/>
  <c r="F37" i="16"/>
  <c r="F21" i="16"/>
  <c r="H66" i="16"/>
  <c r="R66" i="16" s="1"/>
  <c r="H50" i="16"/>
  <c r="R50" i="16" s="1"/>
  <c r="H34" i="16"/>
  <c r="R34" i="16" s="1"/>
  <c r="H18" i="16"/>
  <c r="R18" i="16" s="1"/>
  <c r="J62" i="16"/>
  <c r="S62" i="16" s="1"/>
  <c r="J46" i="16"/>
  <c r="S46" i="16" s="1"/>
  <c r="J30" i="16"/>
  <c r="S30" i="16" s="1"/>
  <c r="J14" i="16"/>
  <c r="S14" i="16" s="1"/>
  <c r="L41" i="16"/>
  <c r="T41" i="16" s="1"/>
  <c r="N62" i="16"/>
  <c r="U62" i="16" s="1"/>
  <c r="F64" i="16"/>
  <c r="F48" i="16"/>
  <c r="F32" i="16"/>
  <c r="F16" i="16"/>
  <c r="H61" i="16"/>
  <c r="R61" i="16" s="1"/>
  <c r="H45" i="16"/>
  <c r="R45" i="16" s="1"/>
  <c r="H29" i="16"/>
  <c r="R29" i="16" s="1"/>
  <c r="H13" i="16"/>
  <c r="R13" i="16" s="1"/>
  <c r="J57" i="16"/>
  <c r="S57" i="16" s="1"/>
  <c r="J41" i="16"/>
  <c r="S41" i="16" s="1"/>
  <c r="J25" i="16"/>
  <c r="S25" i="16" s="1"/>
  <c r="L65" i="16"/>
  <c r="T65" i="16" s="1"/>
  <c r="L33" i="16"/>
  <c r="T33" i="16" s="1"/>
  <c r="N15" i="16"/>
  <c r="U15" i="16" s="1"/>
  <c r="N19" i="16"/>
  <c r="U19" i="16" s="1"/>
  <c r="N23" i="16"/>
  <c r="U23" i="16" s="1"/>
  <c r="N27" i="16"/>
  <c r="U27" i="16" s="1"/>
  <c r="N31" i="16"/>
  <c r="U31" i="16" s="1"/>
  <c r="N35" i="16"/>
  <c r="U35" i="16" s="1"/>
  <c r="N39" i="16"/>
  <c r="U39" i="16" s="1"/>
  <c r="N43" i="16"/>
  <c r="U43" i="16" s="1"/>
  <c r="N47" i="16"/>
  <c r="U47" i="16" s="1"/>
  <c r="N51" i="16"/>
  <c r="U51" i="16" s="1"/>
  <c r="N55" i="16"/>
  <c r="U55" i="16" s="1"/>
  <c r="N59" i="16"/>
  <c r="U59" i="16" s="1"/>
  <c r="N63" i="16"/>
  <c r="U63" i="16" s="1"/>
  <c r="N13" i="16"/>
  <c r="L14" i="16"/>
  <c r="T14" i="16" s="1"/>
  <c r="L18" i="16"/>
  <c r="T18" i="16" s="1"/>
  <c r="L22" i="16"/>
  <c r="T22" i="16" s="1"/>
  <c r="L26" i="16"/>
  <c r="T26" i="16" s="1"/>
  <c r="L30" i="16"/>
  <c r="T30" i="16" s="1"/>
  <c r="L34" i="16"/>
  <c r="T34" i="16" s="1"/>
  <c r="L38" i="16"/>
  <c r="T38" i="16" s="1"/>
  <c r="L42" i="16"/>
  <c r="T42" i="16" s="1"/>
  <c r="L46" i="16"/>
  <c r="T46" i="16" s="1"/>
  <c r="L50" i="16"/>
  <c r="T50" i="16" s="1"/>
  <c r="L54" i="16"/>
  <c r="T54" i="16" s="1"/>
  <c r="L58" i="16"/>
  <c r="T58" i="16" s="1"/>
  <c r="L62" i="16"/>
  <c r="T62" i="16" s="1"/>
  <c r="L66" i="16"/>
  <c r="T66" i="16" s="1"/>
  <c r="J11" i="16"/>
  <c r="S11" i="16" s="1"/>
  <c r="J15" i="16"/>
  <c r="S15" i="16" s="1"/>
  <c r="J19" i="16"/>
  <c r="S19" i="16" s="1"/>
  <c r="J23" i="16"/>
  <c r="S23" i="16" s="1"/>
  <c r="J27" i="16"/>
  <c r="S27" i="16" s="1"/>
  <c r="J31" i="16"/>
  <c r="S31" i="16" s="1"/>
  <c r="J35" i="16"/>
  <c r="S35" i="16" s="1"/>
  <c r="J39" i="16"/>
  <c r="S39" i="16" s="1"/>
  <c r="J43" i="16"/>
  <c r="S43" i="16" s="1"/>
  <c r="J47" i="16"/>
  <c r="S47" i="16" s="1"/>
  <c r="J51" i="16"/>
  <c r="S51" i="16" s="1"/>
  <c r="J55" i="16"/>
  <c r="S55" i="16" s="1"/>
  <c r="J59" i="16"/>
  <c r="S59" i="16" s="1"/>
  <c r="J63" i="16"/>
  <c r="S63" i="16" s="1"/>
  <c r="J8" i="16"/>
  <c r="H11" i="16"/>
  <c r="R11" i="16" s="1"/>
  <c r="H15" i="16"/>
  <c r="R15" i="16" s="1"/>
  <c r="H19" i="16"/>
  <c r="R19" i="16" s="1"/>
  <c r="H23" i="16"/>
  <c r="R23" i="16" s="1"/>
  <c r="H27" i="16"/>
  <c r="R27" i="16" s="1"/>
  <c r="H31" i="16"/>
  <c r="R31" i="16" s="1"/>
  <c r="H35" i="16"/>
  <c r="R35" i="16" s="1"/>
  <c r="H39" i="16"/>
  <c r="R39" i="16" s="1"/>
  <c r="H43" i="16"/>
  <c r="R43" i="16" s="1"/>
  <c r="H47" i="16"/>
  <c r="R47" i="16" s="1"/>
  <c r="H51" i="16"/>
  <c r="R51" i="16" s="1"/>
  <c r="H55" i="16"/>
  <c r="R55" i="16" s="1"/>
  <c r="H59" i="16"/>
  <c r="R59" i="16" s="1"/>
  <c r="H63" i="16"/>
  <c r="R63" i="16" s="1"/>
  <c r="H7" i="16"/>
  <c r="F10" i="16"/>
  <c r="F14" i="16"/>
  <c r="F18" i="16"/>
  <c r="F22" i="16"/>
  <c r="F26" i="16"/>
  <c r="F30" i="16"/>
  <c r="F34" i="16"/>
  <c r="F38" i="16"/>
  <c r="F42" i="16"/>
  <c r="F46" i="16"/>
  <c r="F50" i="16"/>
  <c r="F54" i="16"/>
  <c r="F58" i="16"/>
  <c r="F62" i="16"/>
  <c r="F66" i="16"/>
  <c r="F43" i="16"/>
  <c r="F51" i="16"/>
  <c r="F55" i="16"/>
  <c r="F63" i="16"/>
  <c r="N17" i="16"/>
  <c r="U17" i="16" s="1"/>
  <c r="N21" i="16"/>
  <c r="U21" i="16" s="1"/>
  <c r="N29" i="16"/>
  <c r="U29" i="16" s="1"/>
  <c r="N33" i="16"/>
  <c r="U33" i="16" s="1"/>
  <c r="N41" i="16"/>
  <c r="U41" i="16" s="1"/>
  <c r="N49" i="16"/>
  <c r="U49" i="16" s="1"/>
  <c r="N57" i="16"/>
  <c r="U57" i="16" s="1"/>
  <c r="N65" i="16"/>
  <c r="U65" i="16" s="1"/>
  <c r="N16" i="16"/>
  <c r="U16" i="16" s="1"/>
  <c r="N20" i="16"/>
  <c r="U20" i="16" s="1"/>
  <c r="N24" i="16"/>
  <c r="U24" i="16" s="1"/>
  <c r="N28" i="16"/>
  <c r="U28" i="16" s="1"/>
  <c r="N32" i="16"/>
  <c r="U32" i="16" s="1"/>
  <c r="N36" i="16"/>
  <c r="U36" i="16" s="1"/>
  <c r="N40" i="16"/>
  <c r="U40" i="16" s="1"/>
  <c r="N44" i="16"/>
  <c r="U44" i="16" s="1"/>
  <c r="N48" i="16"/>
  <c r="U48" i="16" s="1"/>
  <c r="N52" i="16"/>
  <c r="U52" i="16" s="1"/>
  <c r="N56" i="16"/>
  <c r="U56" i="16" s="1"/>
  <c r="N60" i="16"/>
  <c r="U60" i="16" s="1"/>
  <c r="N64" i="16"/>
  <c r="U64" i="16" s="1"/>
  <c r="L11" i="16"/>
  <c r="T11" i="16" s="1"/>
  <c r="L15" i="16"/>
  <c r="T15" i="16" s="1"/>
  <c r="L19" i="16"/>
  <c r="T19" i="16" s="1"/>
  <c r="L23" i="16"/>
  <c r="T23" i="16" s="1"/>
  <c r="L27" i="16"/>
  <c r="T27" i="16" s="1"/>
  <c r="L31" i="16"/>
  <c r="T31" i="16" s="1"/>
  <c r="L35" i="16"/>
  <c r="T35" i="16" s="1"/>
  <c r="L39" i="16"/>
  <c r="T39" i="16" s="1"/>
  <c r="L43" i="16"/>
  <c r="T43" i="16" s="1"/>
  <c r="L47" i="16"/>
  <c r="T47" i="16" s="1"/>
  <c r="L51" i="16"/>
  <c r="T51" i="16" s="1"/>
  <c r="L55" i="16"/>
  <c r="T55" i="16" s="1"/>
  <c r="L59" i="16"/>
  <c r="T59" i="16" s="1"/>
  <c r="L63" i="16"/>
  <c r="T63" i="16" s="1"/>
  <c r="L10" i="16"/>
  <c r="J12" i="16"/>
  <c r="S12" i="16" s="1"/>
  <c r="J16" i="16"/>
  <c r="S16" i="16" s="1"/>
  <c r="J20" i="16"/>
  <c r="S20" i="16" s="1"/>
  <c r="J24" i="16"/>
  <c r="S24" i="16" s="1"/>
  <c r="J28" i="16"/>
  <c r="S28" i="16" s="1"/>
  <c r="J32" i="16"/>
  <c r="S32" i="16" s="1"/>
  <c r="J36" i="16"/>
  <c r="S36" i="16" s="1"/>
  <c r="J40" i="16"/>
  <c r="S40" i="16" s="1"/>
  <c r="J44" i="16"/>
  <c r="S44" i="16" s="1"/>
  <c r="J48" i="16"/>
  <c r="S48" i="16" s="1"/>
  <c r="J52" i="16"/>
  <c r="S52" i="16" s="1"/>
  <c r="J56" i="16"/>
  <c r="S56" i="16" s="1"/>
  <c r="J60" i="16"/>
  <c r="S60" i="16" s="1"/>
  <c r="J64" i="16"/>
  <c r="S64" i="16" s="1"/>
  <c r="H8" i="16"/>
  <c r="R8" i="16" s="1"/>
  <c r="H12" i="16"/>
  <c r="R12" i="16" s="1"/>
  <c r="H16" i="16"/>
  <c r="R16" i="16" s="1"/>
  <c r="H20" i="16"/>
  <c r="R20" i="16" s="1"/>
  <c r="H24" i="16"/>
  <c r="R24" i="16" s="1"/>
  <c r="H28" i="16"/>
  <c r="R28" i="16" s="1"/>
  <c r="H32" i="16"/>
  <c r="R32" i="16" s="1"/>
  <c r="H36" i="16"/>
  <c r="R36" i="16" s="1"/>
  <c r="H40" i="16"/>
  <c r="R40" i="16" s="1"/>
  <c r="H44" i="16"/>
  <c r="R44" i="16" s="1"/>
  <c r="H48" i="16"/>
  <c r="R48" i="16" s="1"/>
  <c r="H52" i="16"/>
  <c r="R52" i="16" s="1"/>
  <c r="H56" i="16"/>
  <c r="R56" i="16" s="1"/>
  <c r="H60" i="16"/>
  <c r="R60" i="16" s="1"/>
  <c r="H64" i="16"/>
  <c r="R64" i="16" s="1"/>
  <c r="F7" i="16"/>
  <c r="F11" i="16"/>
  <c r="F15" i="16"/>
  <c r="F19" i="16"/>
  <c r="F23" i="16"/>
  <c r="F27" i="16"/>
  <c r="F31" i="16"/>
  <c r="F35" i="16"/>
  <c r="F39" i="16"/>
  <c r="F47" i="16"/>
  <c r="F59" i="16"/>
  <c r="N25" i="16"/>
  <c r="U25" i="16" s="1"/>
  <c r="N37" i="16"/>
  <c r="U37" i="16" s="1"/>
  <c r="N45" i="16"/>
  <c r="U45" i="16" s="1"/>
  <c r="N53" i="16"/>
  <c r="U53" i="16" s="1"/>
  <c r="N61" i="16"/>
  <c r="U61" i="16" s="1"/>
  <c r="L12" i="16"/>
  <c r="T12" i="16" s="1"/>
  <c r="F60" i="16"/>
  <c r="F52" i="16"/>
  <c r="F44" i="16"/>
  <c r="F36" i="16"/>
  <c r="F28" i="16"/>
  <c r="F20" i="16"/>
  <c r="F12" i="16"/>
  <c r="H65" i="16"/>
  <c r="R65" i="16" s="1"/>
  <c r="H57" i="16"/>
  <c r="R57" i="16" s="1"/>
  <c r="H49" i="16"/>
  <c r="R49" i="16" s="1"/>
  <c r="H41" i="16"/>
  <c r="R41" i="16" s="1"/>
  <c r="H33" i="16"/>
  <c r="R33" i="16" s="1"/>
  <c r="H25" i="16"/>
  <c r="R25" i="16" s="1"/>
  <c r="H17" i="16"/>
  <c r="R17" i="16" s="1"/>
  <c r="H9" i="16"/>
  <c r="R9" i="16" s="1"/>
  <c r="J61" i="16"/>
  <c r="S61" i="16" s="1"/>
  <c r="J53" i="16"/>
  <c r="S53" i="16" s="1"/>
  <c r="J45" i="16"/>
  <c r="S45" i="16" s="1"/>
  <c r="J37" i="16"/>
  <c r="S37" i="16" s="1"/>
  <c r="J29" i="16"/>
  <c r="S29" i="16" s="1"/>
  <c r="J21" i="16"/>
  <c r="S21" i="16" s="1"/>
  <c r="J13" i="16"/>
  <c r="S13" i="16" s="1"/>
  <c r="L64" i="16"/>
  <c r="T64" i="16" s="1"/>
  <c r="L56" i="16"/>
  <c r="T56" i="16" s="1"/>
  <c r="L48" i="16"/>
  <c r="T48" i="16" s="1"/>
  <c r="L40" i="16"/>
  <c r="T40" i="16" s="1"/>
  <c r="L32" i="16"/>
  <c r="T32" i="16" s="1"/>
  <c r="L24" i="16"/>
  <c r="T24" i="16" s="1"/>
  <c r="L16" i="16"/>
  <c r="T16" i="16" s="1"/>
  <c r="N58" i="16"/>
  <c r="U58" i="16" s="1"/>
  <c r="N42" i="16"/>
  <c r="U42" i="16" s="1"/>
  <c r="N26" i="16"/>
  <c r="U26" i="16" s="1"/>
  <c r="F65" i="16"/>
  <c r="F57" i="16"/>
  <c r="F49" i="16"/>
  <c r="F41" i="16"/>
  <c r="F33" i="16"/>
  <c r="F25" i="16"/>
  <c r="F17" i="16"/>
  <c r="F9" i="16"/>
  <c r="H62" i="16"/>
  <c r="R62" i="16" s="1"/>
  <c r="H54" i="16"/>
  <c r="R54" i="16" s="1"/>
  <c r="H46" i="16"/>
  <c r="R46" i="16" s="1"/>
  <c r="H38" i="16"/>
  <c r="R38" i="16" s="1"/>
  <c r="H30" i="16"/>
  <c r="R30" i="16" s="1"/>
  <c r="H22" i="16"/>
  <c r="R22" i="16" s="1"/>
  <c r="H14" i="16"/>
  <c r="R14" i="16" s="1"/>
  <c r="J66" i="16"/>
  <c r="S66" i="16" s="1"/>
  <c r="J58" i="16"/>
  <c r="S58" i="16" s="1"/>
  <c r="J50" i="16"/>
  <c r="S50" i="16" s="1"/>
  <c r="J42" i="16"/>
  <c r="S42" i="16" s="1"/>
  <c r="J34" i="16"/>
  <c r="S34" i="16" s="1"/>
  <c r="J26" i="16"/>
  <c r="S26" i="16" s="1"/>
  <c r="J18" i="16"/>
  <c r="S18" i="16" s="1"/>
  <c r="J10" i="16"/>
  <c r="S10" i="16" s="1"/>
  <c r="L61" i="16"/>
  <c r="T61" i="16" s="1"/>
  <c r="L53" i="16"/>
  <c r="T53" i="16" s="1"/>
  <c r="L45" i="16"/>
  <c r="T45" i="16" s="1"/>
  <c r="L37" i="16"/>
  <c r="T37" i="16" s="1"/>
  <c r="L29" i="16"/>
  <c r="T29" i="16" s="1"/>
  <c r="L21" i="16"/>
  <c r="T21" i="16" s="1"/>
  <c r="L13" i="16"/>
  <c r="T13" i="16" s="1"/>
  <c r="N54" i="16"/>
  <c r="U54" i="16" s="1"/>
  <c r="N38" i="16"/>
  <c r="U38" i="16" s="1"/>
  <c r="N22" i="16"/>
  <c r="U22" i="16" s="1"/>
  <c r="J9" i="16"/>
  <c r="S9" i="16" s="1"/>
  <c r="L60" i="16"/>
  <c r="T60" i="16" s="1"/>
  <c r="L52" i="16"/>
  <c r="T52" i="16" s="1"/>
  <c r="L44" i="16"/>
  <c r="T44" i="16" s="1"/>
  <c r="L36" i="16"/>
  <c r="T36" i="16" s="1"/>
  <c r="L28" i="16"/>
  <c r="T28" i="16" s="1"/>
  <c r="L20" i="16"/>
  <c r="T20" i="16" s="1"/>
  <c r="N66" i="16"/>
  <c r="U66" i="16" s="1"/>
  <c r="N50" i="16"/>
  <c r="U50" i="16" s="1"/>
  <c r="N34" i="16"/>
  <c r="U34" i="16" s="1"/>
  <c r="N18" i="16"/>
  <c r="U18" i="16" s="1"/>
  <c r="B7" i="16"/>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U18" i="21" l="1"/>
  <c r="Q18" i="21"/>
  <c r="S18" i="21"/>
  <c r="P18" i="21"/>
  <c r="B19" i="21"/>
  <c r="R18" i="21"/>
  <c r="T18" i="21"/>
  <c r="N1" i="16"/>
  <c r="U13" i="16"/>
  <c r="U1" i="16" s="1"/>
  <c r="L1" i="16"/>
  <c r="T10" i="16"/>
  <c r="T1" i="16" s="1"/>
  <c r="S8" i="16"/>
  <c r="S1" i="16" s="1"/>
  <c r="J1" i="16"/>
  <c r="H1" i="16"/>
  <c r="R7" i="16"/>
  <c r="R1" i="16" s="1"/>
  <c r="F1" i="16"/>
  <c r="Q7" i="16"/>
  <c r="B8" i="16"/>
  <c r="B7" i="15"/>
  <c r="A7" i="15"/>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O6" i="15"/>
  <c r="R7" i="15" l="1"/>
  <c r="Q7" i="15"/>
  <c r="P7" i="15"/>
  <c r="N7" i="15"/>
  <c r="B20" i="21"/>
  <c r="S19" i="21"/>
  <c r="U19" i="21"/>
  <c r="P19" i="21"/>
  <c r="T19" i="21"/>
  <c r="R19" i="21"/>
  <c r="Q19" i="21"/>
  <c r="B9" i="16"/>
  <c r="Q8" i="16"/>
  <c r="B8" i="15"/>
  <c r="O7" i="15"/>
  <c r="P8" i="15" l="1"/>
  <c r="R8" i="15"/>
  <c r="Q8" i="15"/>
  <c r="N8" i="15"/>
  <c r="U20" i="21"/>
  <c r="Q20" i="21"/>
  <c r="B21" i="21"/>
  <c r="R20" i="21"/>
  <c r="T20" i="21"/>
  <c r="P20" i="21"/>
  <c r="S20" i="21"/>
  <c r="Q9" i="16"/>
  <c r="B10" i="16"/>
  <c r="B11" i="16" s="1"/>
  <c r="B9" i="15"/>
  <c r="O8" i="15"/>
  <c r="R9" i="15" l="1"/>
  <c r="Q9" i="15"/>
  <c r="N9" i="15"/>
  <c r="B22" i="21"/>
  <c r="S21" i="21"/>
  <c r="T21" i="21"/>
  <c r="Q21" i="21"/>
  <c r="R21" i="21"/>
  <c r="P21" i="21"/>
  <c r="U21" i="21"/>
  <c r="Q10" i="16"/>
  <c r="Q11" i="16"/>
  <c r="B12" i="16"/>
  <c r="O9" i="15"/>
  <c r="B10" i="15"/>
  <c r="P9" i="15"/>
  <c r="R10" i="15" l="1"/>
  <c r="N10" i="15"/>
  <c r="U22" i="21"/>
  <c r="Q22" i="21"/>
  <c r="P22" i="21"/>
  <c r="T22" i="21"/>
  <c r="S22" i="21"/>
  <c r="B23" i="21"/>
  <c r="R22" i="21"/>
  <c r="Q12" i="16"/>
  <c r="B13" i="16"/>
  <c r="P10" i="15"/>
  <c r="O10" i="15"/>
  <c r="Q10" i="15"/>
  <c r="B11" i="15"/>
  <c r="R11" i="15" l="1"/>
  <c r="N11" i="15"/>
  <c r="B24" i="21"/>
  <c r="S23" i="21"/>
  <c r="R23" i="21"/>
  <c r="U23" i="21"/>
  <c r="Q23" i="21"/>
  <c r="P23" i="21"/>
  <c r="T23" i="21"/>
  <c r="Q13" i="16"/>
  <c r="B14" i="16"/>
  <c r="B12" i="15"/>
  <c r="P11" i="15"/>
  <c r="O11" i="15"/>
  <c r="Q11" i="15"/>
  <c r="R12" i="15" l="1"/>
  <c r="N12" i="15"/>
  <c r="U24" i="21"/>
  <c r="Q24" i="21"/>
  <c r="T24" i="21"/>
  <c r="R24" i="21"/>
  <c r="S24" i="21"/>
  <c r="P24" i="21"/>
  <c r="B25" i="21"/>
  <c r="Q14" i="16"/>
  <c r="B15" i="16"/>
  <c r="Q12" i="15"/>
  <c r="B13" i="15"/>
  <c r="P12" i="15"/>
  <c r="O12" i="15"/>
  <c r="R13" i="15" l="1"/>
  <c r="N13" i="15"/>
  <c r="T25" i="21"/>
  <c r="P25" i="21"/>
  <c r="B26" i="21"/>
  <c r="S25" i="21"/>
  <c r="R25" i="21"/>
  <c r="U25" i="21"/>
  <c r="Q25" i="21"/>
  <c r="Q15" i="16"/>
  <c r="B16" i="16"/>
  <c r="O13" i="15"/>
  <c r="Q13" i="15"/>
  <c r="B14" i="15"/>
  <c r="P13" i="15"/>
  <c r="R14" i="15" l="1"/>
  <c r="N14" i="15"/>
  <c r="R26" i="21"/>
  <c r="U26" i="21"/>
  <c r="Q26" i="21"/>
  <c r="P26" i="21"/>
  <c r="T26" i="21"/>
  <c r="B27" i="21"/>
  <c r="S26" i="21"/>
  <c r="Q16" i="16"/>
  <c r="B17" i="16"/>
  <c r="P14" i="15"/>
  <c r="O14" i="15"/>
  <c r="Q14" i="15"/>
  <c r="B15" i="15"/>
  <c r="N15" i="15" s="1"/>
  <c r="T27" i="21" l="1"/>
  <c r="P27" i="21"/>
  <c r="B28" i="21"/>
  <c r="S27" i="21"/>
  <c r="R27" i="21"/>
  <c r="Q27" i="21"/>
  <c r="U27" i="21"/>
  <c r="B18" i="16"/>
  <c r="Q17" i="16"/>
  <c r="B16" i="15"/>
  <c r="N16" i="15" s="1"/>
  <c r="P15" i="15"/>
  <c r="R15" i="15"/>
  <c r="O15" i="15"/>
  <c r="Q15" i="15"/>
  <c r="R28" i="21" l="1"/>
  <c r="U28" i="21"/>
  <c r="Q28" i="21"/>
  <c r="T28" i="21"/>
  <c r="S28" i="21"/>
  <c r="P28" i="21"/>
  <c r="B29" i="21"/>
  <c r="B19" i="16"/>
  <c r="Q18" i="16"/>
  <c r="Q16" i="15"/>
  <c r="B17" i="15"/>
  <c r="N17" i="15" s="1"/>
  <c r="P16" i="15"/>
  <c r="R16" i="15"/>
  <c r="O16" i="15"/>
  <c r="T29" i="21" l="1"/>
  <c r="P29" i="21"/>
  <c r="B30" i="21"/>
  <c r="S29" i="21"/>
  <c r="R29" i="21"/>
  <c r="U29" i="21"/>
  <c r="Q29" i="21"/>
  <c r="Q19" i="16"/>
  <c r="B20" i="16"/>
  <c r="R17" i="15"/>
  <c r="O17" i="15"/>
  <c r="Q17" i="15"/>
  <c r="B18" i="15"/>
  <c r="N18" i="15" s="1"/>
  <c r="P17" i="15"/>
  <c r="R30" i="21" l="1"/>
  <c r="U30" i="21"/>
  <c r="Q30" i="21"/>
  <c r="P30" i="21"/>
  <c r="T30" i="21"/>
  <c r="B31" i="21"/>
  <c r="S30" i="21"/>
  <c r="B21" i="16"/>
  <c r="Q20" i="16"/>
  <c r="Q18" i="15"/>
  <c r="B19" i="15"/>
  <c r="N19" i="15" s="1"/>
  <c r="P18" i="15"/>
  <c r="O18" i="15"/>
  <c r="R18" i="15"/>
  <c r="T31" i="21" l="1"/>
  <c r="P31" i="21"/>
  <c r="B32" i="21"/>
  <c r="S31" i="21"/>
  <c r="R31" i="21"/>
  <c r="Q31" i="21"/>
  <c r="U31" i="21"/>
  <c r="B22" i="16"/>
  <c r="Q21" i="16"/>
  <c r="R19" i="15"/>
  <c r="O19" i="15"/>
  <c r="Q19" i="15"/>
  <c r="B20" i="15"/>
  <c r="N20" i="15" s="1"/>
  <c r="P19" i="15"/>
  <c r="R32" i="21" l="1"/>
  <c r="U32" i="21"/>
  <c r="Q32" i="21"/>
  <c r="T32" i="21"/>
  <c r="P32" i="21"/>
  <c r="S32" i="21"/>
  <c r="B33" i="21"/>
  <c r="Q22" i="16"/>
  <c r="B23" i="16"/>
  <c r="P20" i="15"/>
  <c r="Q20" i="15"/>
  <c r="B21" i="15"/>
  <c r="N21" i="15" s="1"/>
  <c r="O20" i="15"/>
  <c r="R20" i="15"/>
  <c r="T33" i="21" l="1"/>
  <c r="P33" i="21"/>
  <c r="B34" i="21"/>
  <c r="S33" i="21"/>
  <c r="U33" i="21"/>
  <c r="R33" i="21"/>
  <c r="Q33" i="21"/>
  <c r="Q23" i="16"/>
  <c r="B24" i="16"/>
  <c r="B22" i="15"/>
  <c r="N22" i="15" s="1"/>
  <c r="P21" i="15"/>
  <c r="O21" i="15"/>
  <c r="R21" i="15"/>
  <c r="Q21" i="15"/>
  <c r="T34" i="21" l="1"/>
  <c r="B35" i="21"/>
  <c r="R34" i="21"/>
  <c r="Q34" i="21"/>
  <c r="P34" i="21"/>
  <c r="U34" i="21"/>
  <c r="S34" i="21"/>
  <c r="B25" i="16"/>
  <c r="Q24" i="16"/>
  <c r="Q22" i="15"/>
  <c r="O22" i="15"/>
  <c r="R22" i="15"/>
  <c r="B23" i="15"/>
  <c r="N23" i="15" s="1"/>
  <c r="P22" i="15"/>
  <c r="R35" i="21" l="1"/>
  <c r="T35" i="21"/>
  <c r="S35" i="21"/>
  <c r="B36" i="21"/>
  <c r="U35" i="21"/>
  <c r="Q35" i="21"/>
  <c r="P35" i="21"/>
  <c r="B26" i="16"/>
  <c r="Q25" i="16"/>
  <c r="R23" i="15"/>
  <c r="O23" i="15"/>
  <c r="Q23" i="15"/>
  <c r="B24" i="15"/>
  <c r="N24" i="15" s="1"/>
  <c r="P23" i="15"/>
  <c r="T36" i="21" l="1"/>
  <c r="P36" i="21"/>
  <c r="Q36" i="21"/>
  <c r="U36" i="21"/>
  <c r="S36" i="21"/>
  <c r="R36" i="21"/>
  <c r="B37" i="21"/>
  <c r="Q26" i="16"/>
  <c r="B27" i="16"/>
  <c r="P24" i="15"/>
  <c r="B25" i="15"/>
  <c r="N25" i="15" s="1"/>
  <c r="O24" i="15"/>
  <c r="R24" i="15"/>
  <c r="Q24" i="15"/>
  <c r="R37" i="21" l="1"/>
  <c r="S37" i="21"/>
  <c r="B38" i="21"/>
  <c r="Q37" i="21"/>
  <c r="P37" i="21"/>
  <c r="U37" i="21"/>
  <c r="T37" i="21"/>
  <c r="Q27" i="16"/>
  <c r="B28" i="16"/>
  <c r="B26" i="15"/>
  <c r="N26" i="15" s="1"/>
  <c r="O25" i="15"/>
  <c r="R25" i="15"/>
  <c r="Q25" i="15"/>
  <c r="P25" i="15"/>
  <c r="T38" i="21" l="1"/>
  <c r="P38" i="21"/>
  <c r="U38" i="21"/>
  <c r="S38" i="21"/>
  <c r="B39" i="21"/>
  <c r="R38" i="21"/>
  <c r="Q38" i="21"/>
  <c r="B29" i="16"/>
  <c r="Q28" i="16"/>
  <c r="Q26" i="15"/>
  <c r="R26" i="15"/>
  <c r="B27" i="15"/>
  <c r="N27" i="15" s="1"/>
  <c r="P26" i="15"/>
  <c r="O26" i="15"/>
  <c r="R39" i="21" l="1"/>
  <c r="B40" i="21"/>
  <c r="Q39" i="21"/>
  <c r="U39" i="21"/>
  <c r="P39" i="21"/>
  <c r="T39" i="21"/>
  <c r="S39" i="21"/>
  <c r="B30" i="16"/>
  <c r="Q29" i="16"/>
  <c r="R27" i="15"/>
  <c r="O27" i="15"/>
  <c r="B28" i="15"/>
  <c r="N28" i="15" s="1"/>
  <c r="P27" i="15"/>
  <c r="Q27" i="15"/>
  <c r="T40" i="21" l="1"/>
  <c r="P40" i="21"/>
  <c r="S40" i="21"/>
  <c r="B41" i="21"/>
  <c r="R40" i="21"/>
  <c r="Q40" i="21"/>
  <c r="U40" i="21"/>
  <c r="Q30" i="16"/>
  <c r="B31" i="16"/>
  <c r="P28" i="15"/>
  <c r="B29" i="15"/>
  <c r="N29" i="15" s="1"/>
  <c r="O28" i="15"/>
  <c r="R28" i="15"/>
  <c r="Q28" i="15"/>
  <c r="R41" i="21" l="1"/>
  <c r="U41" i="21"/>
  <c r="P41" i="21"/>
  <c r="T41" i="21"/>
  <c r="B42" i="21"/>
  <c r="S41" i="21"/>
  <c r="Q41" i="21"/>
  <c r="Q31" i="16"/>
  <c r="B32" i="16"/>
  <c r="B30" i="15"/>
  <c r="N30" i="15" s="1"/>
  <c r="R29" i="15"/>
  <c r="Q29" i="15"/>
  <c r="P29" i="15"/>
  <c r="O29" i="15"/>
  <c r="B43" i="21" l="1"/>
  <c r="S42" i="21"/>
  <c r="U42" i="21"/>
  <c r="P42" i="21"/>
  <c r="R42" i="21"/>
  <c r="Q42" i="21"/>
  <c r="T42" i="21"/>
  <c r="B33" i="16"/>
  <c r="Q32" i="16"/>
  <c r="Q30" i="15"/>
  <c r="B31" i="15"/>
  <c r="N31" i="15" s="1"/>
  <c r="P30" i="15"/>
  <c r="O30" i="15"/>
  <c r="R30" i="15"/>
  <c r="U43" i="21" l="1"/>
  <c r="Q43" i="21"/>
  <c r="B44" i="21"/>
  <c r="R43" i="21"/>
  <c r="S43" i="21"/>
  <c r="P43" i="21"/>
  <c r="T43" i="21"/>
  <c r="B34" i="16"/>
  <c r="Q33" i="16"/>
  <c r="R31" i="15"/>
  <c r="O31" i="15"/>
  <c r="B32" i="15"/>
  <c r="N32" i="15" s="1"/>
  <c r="P31" i="15"/>
  <c r="Q31" i="15"/>
  <c r="B45" i="21" l="1"/>
  <c r="S44" i="21"/>
  <c r="U44" i="21"/>
  <c r="P44" i="21"/>
  <c r="T44" i="21"/>
  <c r="R44" i="21"/>
  <c r="Q44" i="21"/>
  <c r="Q34" i="16"/>
  <c r="B35" i="16"/>
  <c r="P32" i="15"/>
  <c r="R32" i="15"/>
  <c r="B33" i="15"/>
  <c r="N33" i="15" s="1"/>
  <c r="Q32" i="15"/>
  <c r="O32" i="15"/>
  <c r="U45" i="21" l="1"/>
  <c r="Q45" i="21"/>
  <c r="B46" i="21"/>
  <c r="R45" i="21"/>
  <c r="P45" i="21"/>
  <c r="T45" i="21"/>
  <c r="S45" i="21"/>
  <c r="Q35" i="16"/>
  <c r="B36" i="16"/>
  <c r="B34" i="15"/>
  <c r="N34" i="15" s="1"/>
  <c r="Q33" i="15"/>
  <c r="P33" i="15"/>
  <c r="O33" i="15"/>
  <c r="R33" i="15"/>
  <c r="B47" i="21" l="1"/>
  <c r="S46" i="21"/>
  <c r="T46" i="21"/>
  <c r="R46" i="21"/>
  <c r="Q46" i="21"/>
  <c r="P46" i="21"/>
  <c r="U46" i="21"/>
  <c r="B37" i="16"/>
  <c r="Q36" i="16"/>
  <c r="Q34" i="15"/>
  <c r="B35" i="15"/>
  <c r="N35" i="15" s="1"/>
  <c r="P34" i="15"/>
  <c r="O34" i="15"/>
  <c r="R34" i="15"/>
  <c r="U47" i="21" l="1"/>
  <c r="Q47" i="21"/>
  <c r="P47" i="21"/>
  <c r="T47" i="21"/>
  <c r="B48" i="21"/>
  <c r="S47" i="21"/>
  <c r="R47" i="21"/>
  <c r="B38" i="16"/>
  <c r="Q37" i="16"/>
  <c r="R35" i="15"/>
  <c r="O35" i="15"/>
  <c r="P35" i="15"/>
  <c r="Q35" i="15"/>
  <c r="B36" i="15"/>
  <c r="N36" i="15" s="1"/>
  <c r="B49" i="21" l="1"/>
  <c r="S48" i="21"/>
  <c r="R48" i="21"/>
  <c r="Q48" i="21"/>
  <c r="U48" i="21"/>
  <c r="T48" i="21"/>
  <c r="P48" i="21"/>
  <c r="Q38" i="16"/>
  <c r="B39" i="16"/>
  <c r="P36" i="15"/>
  <c r="Q36" i="15"/>
  <c r="R36" i="15"/>
  <c r="B37" i="15"/>
  <c r="N37" i="15" s="1"/>
  <c r="O36" i="15"/>
  <c r="U49" i="21" l="1"/>
  <c r="Q49" i="21"/>
  <c r="T49" i="21"/>
  <c r="S49" i="21"/>
  <c r="R49" i="21"/>
  <c r="P49" i="21"/>
  <c r="B50" i="21"/>
  <c r="Q39" i="16"/>
  <c r="B40" i="16"/>
  <c r="B38" i="15"/>
  <c r="N38" i="15" s="1"/>
  <c r="P37" i="15"/>
  <c r="O37" i="15"/>
  <c r="R37" i="15"/>
  <c r="Q37" i="15"/>
  <c r="B51" i="21" l="1"/>
  <c r="S50" i="21"/>
  <c r="Q50" i="21"/>
  <c r="U50" i="21"/>
  <c r="P50" i="21"/>
  <c r="R50" i="21"/>
  <c r="T50" i="21"/>
  <c r="B41" i="16"/>
  <c r="Q40" i="16"/>
  <c r="R38" i="15"/>
  <c r="Q38" i="15"/>
  <c r="B39" i="15"/>
  <c r="N39" i="15" s="1"/>
  <c r="O38" i="15"/>
  <c r="P38" i="15"/>
  <c r="U51" i="21" l="1"/>
  <c r="Q51" i="21"/>
  <c r="S51" i="21"/>
  <c r="B52" i="21"/>
  <c r="R51" i="21"/>
  <c r="T51" i="21"/>
  <c r="P51" i="21"/>
  <c r="B42" i="16"/>
  <c r="Q41" i="16"/>
  <c r="P39" i="15"/>
  <c r="R39" i="15"/>
  <c r="O39" i="15"/>
  <c r="B40" i="15"/>
  <c r="N40" i="15" s="1"/>
  <c r="Q39" i="15"/>
  <c r="B53" i="21" l="1"/>
  <c r="S52" i="21"/>
  <c r="U52" i="21"/>
  <c r="P52" i="21"/>
  <c r="T52" i="21"/>
  <c r="R52" i="21"/>
  <c r="Q52" i="21"/>
  <c r="Q42" i="16"/>
  <c r="B43" i="16"/>
  <c r="B41" i="15"/>
  <c r="N41" i="15" s="1"/>
  <c r="P40" i="15"/>
  <c r="O40" i="15"/>
  <c r="R40" i="15"/>
  <c r="Q40" i="15"/>
  <c r="U53" i="21" l="1"/>
  <c r="Q53" i="21"/>
  <c r="B54" i="21"/>
  <c r="R53" i="21"/>
  <c r="P53" i="21"/>
  <c r="T53" i="21"/>
  <c r="S53" i="21"/>
  <c r="Q43" i="16"/>
  <c r="B44" i="16"/>
  <c r="Q41" i="15"/>
  <c r="B42" i="15"/>
  <c r="N42" i="15" s="1"/>
  <c r="P41" i="15"/>
  <c r="R41" i="15"/>
  <c r="O41" i="15"/>
  <c r="B55" i="21" l="1"/>
  <c r="S54" i="21"/>
  <c r="T54" i="21"/>
  <c r="R54" i="21"/>
  <c r="U54" i="21"/>
  <c r="Q54" i="21"/>
  <c r="P54" i="21"/>
  <c r="B45" i="16"/>
  <c r="Q44" i="16"/>
  <c r="R42" i="15"/>
  <c r="O42" i="15"/>
  <c r="Q42" i="15"/>
  <c r="P42" i="15"/>
  <c r="B43" i="15"/>
  <c r="N43" i="15" s="1"/>
  <c r="U55" i="21" l="1"/>
  <c r="Q55" i="21"/>
  <c r="P55" i="21"/>
  <c r="T55" i="21"/>
  <c r="S55" i="21"/>
  <c r="R55" i="21"/>
  <c r="B56" i="21"/>
  <c r="B46" i="16"/>
  <c r="Q45" i="16"/>
  <c r="P43" i="15"/>
  <c r="R43" i="15"/>
  <c r="O43" i="15"/>
  <c r="Q43" i="15"/>
  <c r="B44" i="15"/>
  <c r="N44" i="15" s="1"/>
  <c r="B57" i="21" l="1"/>
  <c r="S56" i="21"/>
  <c r="R56" i="21"/>
  <c r="Q56" i="21"/>
  <c r="P56" i="21"/>
  <c r="U56" i="21"/>
  <c r="T56" i="21"/>
  <c r="Q46" i="16"/>
  <c r="B47" i="16"/>
  <c r="B45" i="15"/>
  <c r="N45" i="15" s="1"/>
  <c r="P44" i="15"/>
  <c r="R44" i="15"/>
  <c r="Q44" i="15"/>
  <c r="O44" i="15"/>
  <c r="U57" i="21" l="1"/>
  <c r="Q57" i="21"/>
  <c r="T57" i="21"/>
  <c r="S57" i="21"/>
  <c r="B58" i="21"/>
  <c r="R57" i="21"/>
  <c r="P57" i="21"/>
  <c r="Q47" i="16"/>
  <c r="B48" i="16"/>
  <c r="Q45" i="15"/>
  <c r="B46" i="15"/>
  <c r="N46" i="15" s="1"/>
  <c r="R45" i="15"/>
  <c r="P45" i="15"/>
  <c r="O45" i="15"/>
  <c r="B59" i="21" l="1"/>
  <c r="S58" i="21"/>
  <c r="Q58" i="21"/>
  <c r="U58" i="21"/>
  <c r="P58" i="21"/>
  <c r="T58" i="21"/>
  <c r="R58" i="21"/>
  <c r="B49" i="16"/>
  <c r="Q48" i="16"/>
  <c r="R46" i="15"/>
  <c r="O46" i="15"/>
  <c r="Q46" i="15"/>
  <c r="B47" i="15"/>
  <c r="N47" i="15" s="1"/>
  <c r="P46" i="15"/>
  <c r="R59" i="21" l="1"/>
  <c r="U59" i="21"/>
  <c r="Q59" i="21"/>
  <c r="B60" i="21"/>
  <c r="T59" i="21"/>
  <c r="S59" i="21"/>
  <c r="P59" i="21"/>
  <c r="Q49" i="16"/>
  <c r="B50" i="16"/>
  <c r="P47" i="15"/>
  <c r="R47" i="15"/>
  <c r="O47" i="15"/>
  <c r="B48" i="15"/>
  <c r="N48" i="15" s="1"/>
  <c r="Q47" i="15"/>
  <c r="T60" i="21" l="1"/>
  <c r="P60" i="21"/>
  <c r="B61" i="21"/>
  <c r="S60" i="21"/>
  <c r="Q60" i="21"/>
  <c r="U60" i="21"/>
  <c r="R60" i="21"/>
  <c r="Q50" i="16"/>
  <c r="B51" i="16"/>
  <c r="B49" i="15"/>
  <c r="N49" i="15" s="1"/>
  <c r="P48" i="15"/>
  <c r="O48" i="15"/>
  <c r="Q48" i="15"/>
  <c r="R48" i="15"/>
  <c r="R61" i="21" l="1"/>
  <c r="U61" i="21"/>
  <c r="Q61" i="21"/>
  <c r="S61" i="21"/>
  <c r="P61" i="21"/>
  <c r="B62" i="21"/>
  <c r="T61" i="21"/>
  <c r="Q51" i="16"/>
  <c r="B52" i="16"/>
  <c r="Q49" i="15"/>
  <c r="B50" i="15"/>
  <c r="N50" i="15" s="1"/>
  <c r="P49" i="15"/>
  <c r="O49" i="15"/>
  <c r="R49" i="15"/>
  <c r="T62" i="21" l="1"/>
  <c r="P62" i="21"/>
  <c r="B63" i="21"/>
  <c r="S62" i="21"/>
  <c r="U62" i="21"/>
  <c r="R62" i="21"/>
  <c r="Q62" i="21"/>
  <c r="B53" i="16"/>
  <c r="Q52" i="16"/>
  <c r="R50" i="15"/>
  <c r="O50" i="15"/>
  <c r="Q50" i="15"/>
  <c r="P50" i="15"/>
  <c r="B51" i="15"/>
  <c r="N51" i="15" s="1"/>
  <c r="R63" i="21" l="1"/>
  <c r="U63" i="21"/>
  <c r="Q63" i="21"/>
  <c r="B64" i="21"/>
  <c r="T63" i="21"/>
  <c r="S63" i="21"/>
  <c r="P63" i="21"/>
  <c r="B54" i="16"/>
  <c r="Q53" i="16"/>
  <c r="P51" i="15"/>
  <c r="R51" i="15"/>
  <c r="O51" i="15"/>
  <c r="Q51" i="15"/>
  <c r="B52" i="15"/>
  <c r="N52" i="15" s="1"/>
  <c r="T64" i="21" l="1"/>
  <c r="P64" i="21"/>
  <c r="B65" i="21"/>
  <c r="S64" i="21"/>
  <c r="Q64" i="21"/>
  <c r="U64" i="21"/>
  <c r="R64" i="21"/>
  <c r="Q54" i="16"/>
  <c r="B55" i="16"/>
  <c r="B53" i="15"/>
  <c r="N53" i="15" s="1"/>
  <c r="P52" i="15"/>
  <c r="R52" i="15"/>
  <c r="Q52" i="15"/>
  <c r="O52" i="15"/>
  <c r="R65" i="21" l="1"/>
  <c r="U65" i="21"/>
  <c r="Q65" i="21"/>
  <c r="S65" i="21"/>
  <c r="P65" i="21"/>
  <c r="B66" i="21"/>
  <c r="T65" i="21"/>
  <c r="Q55" i="16"/>
  <c r="B56" i="16"/>
  <c r="Q53" i="15"/>
  <c r="B54" i="15"/>
  <c r="N54" i="15" s="1"/>
  <c r="R53" i="15"/>
  <c r="P53" i="15"/>
  <c r="O53" i="15"/>
  <c r="T66" i="21" l="1"/>
  <c r="T1" i="21" s="1"/>
  <c r="P66" i="21"/>
  <c r="P1" i="21" s="1"/>
  <c r="S66" i="21"/>
  <c r="S1" i="21" s="1"/>
  <c r="U66" i="21"/>
  <c r="U1" i="21" s="1"/>
  <c r="R66" i="21"/>
  <c r="R1" i="21" s="1"/>
  <c r="Q66" i="21"/>
  <c r="Q1" i="21" s="1"/>
  <c r="B57" i="16"/>
  <c r="Q56" i="16"/>
  <c r="R54" i="15"/>
  <c r="O54" i="15"/>
  <c r="Q54" i="15"/>
  <c r="B55" i="15"/>
  <c r="N55" i="15" s="1"/>
  <c r="P54" i="15"/>
  <c r="Q57" i="16" l="1"/>
  <c r="B58" i="16"/>
  <c r="P55" i="15"/>
  <c r="R55" i="15"/>
  <c r="O55" i="15"/>
  <c r="B56" i="15"/>
  <c r="N56" i="15" s="1"/>
  <c r="Q55" i="15"/>
  <c r="Q58" i="16" l="1"/>
  <c r="B59" i="16"/>
  <c r="B57" i="15"/>
  <c r="N57" i="15" s="1"/>
  <c r="P56" i="15"/>
  <c r="O56" i="15"/>
  <c r="R56" i="15"/>
  <c r="Q56" i="15"/>
  <c r="Q59" i="16" l="1"/>
  <c r="B60" i="16"/>
  <c r="Q57" i="15"/>
  <c r="B58" i="15"/>
  <c r="N58" i="15" s="1"/>
  <c r="P57" i="15"/>
  <c r="O57" i="15"/>
  <c r="R57" i="15"/>
  <c r="B61" i="16" l="1"/>
  <c r="Q60" i="16"/>
  <c r="R58" i="15"/>
  <c r="O58" i="15"/>
  <c r="Q58" i="15"/>
  <c r="P58" i="15"/>
  <c r="B59" i="15"/>
  <c r="N59" i="15" s="1"/>
  <c r="B62" i="16" l="1"/>
  <c r="Q61" i="16"/>
  <c r="P59" i="15"/>
  <c r="R59" i="15"/>
  <c r="O59" i="15"/>
  <c r="Q59" i="15"/>
  <c r="B60" i="15"/>
  <c r="N60" i="15" s="1"/>
  <c r="Q62" i="16" l="1"/>
  <c r="B63" i="16"/>
  <c r="B61" i="15"/>
  <c r="N61" i="15" s="1"/>
  <c r="P60" i="15"/>
  <c r="R60" i="15"/>
  <c r="Q60" i="15"/>
  <c r="O60" i="15"/>
  <c r="Q63" i="16" l="1"/>
  <c r="B64" i="16"/>
  <c r="Q61" i="15"/>
  <c r="B62" i="15"/>
  <c r="N62" i="15" s="1"/>
  <c r="R61" i="15"/>
  <c r="P61" i="15"/>
  <c r="O61" i="15"/>
  <c r="B65" i="16" l="1"/>
  <c r="Q64" i="16"/>
  <c r="R62" i="15"/>
  <c r="O62" i="15"/>
  <c r="Q62" i="15"/>
  <c r="B63" i="15"/>
  <c r="N63" i="15" s="1"/>
  <c r="P62" i="15"/>
  <c r="Q65" i="16" l="1"/>
  <c r="B66" i="16"/>
  <c r="P63" i="15"/>
  <c r="R63" i="15"/>
  <c r="O63" i="15"/>
  <c r="B64" i="15"/>
  <c r="N64" i="15" s="1"/>
  <c r="Q63" i="15"/>
  <c r="C8" i="13" l="1"/>
  <c r="Q66" i="16"/>
  <c r="C6" i="13"/>
  <c r="C7" i="13"/>
  <c r="C5" i="13"/>
  <c r="B65" i="15"/>
  <c r="N65" i="15" s="1"/>
  <c r="P64" i="15"/>
  <c r="O64" i="15"/>
  <c r="R64" i="15"/>
  <c r="Q64" i="15"/>
  <c r="C4" i="13" l="1"/>
  <c r="G7" i="13" s="1"/>
  <c r="H7" i="13" s="1"/>
  <c r="Q1" i="16"/>
  <c r="D14" i="13"/>
  <c r="D13" i="13"/>
  <c r="D16" i="13"/>
  <c r="D15" i="13"/>
  <c r="Q65" i="15"/>
  <c r="B66" i="15"/>
  <c r="N66" i="15" s="1"/>
  <c r="N1" i="15" s="1"/>
  <c r="P65" i="15"/>
  <c r="R65" i="15"/>
  <c r="O65" i="15"/>
  <c r="D12" i="13" l="1"/>
  <c r="G8" i="13"/>
  <c r="H8" i="13" s="1"/>
  <c r="G6" i="13"/>
  <c r="H6" i="13" s="1"/>
  <c r="R66" i="15"/>
  <c r="O66" i="15"/>
  <c r="Q66" i="15"/>
  <c r="P66" i="15"/>
  <c r="P1" i="15" s="1"/>
  <c r="Q1" i="15" l="1"/>
  <c r="B7" i="13" s="1"/>
  <c r="R1" i="15"/>
  <c r="B8" i="13" s="1"/>
  <c r="O1" i="15"/>
  <c r="B4" i="13" s="1"/>
  <c r="B5" i="13"/>
  <c r="C13" i="13" s="1"/>
  <c r="B6" i="13"/>
  <c r="C14" i="13" s="1"/>
  <c r="C12" i="13" l="1"/>
  <c r="J7" i="13"/>
  <c r="K7" i="13" s="1"/>
  <c r="N7" i="13" s="1"/>
  <c r="C16" i="13"/>
  <c r="F8" i="13"/>
  <c r="J8" i="13"/>
  <c r="K8" i="13" s="1"/>
  <c r="N8" i="13" s="1"/>
  <c r="C15" i="13"/>
  <c r="F7" i="13"/>
  <c r="F5" i="13"/>
  <c r="J5" i="13"/>
  <c r="K5" i="13" s="1"/>
  <c r="N5" i="13" s="1"/>
  <c r="F6" i="13"/>
  <c r="J6" i="13"/>
  <c r="K6" i="13" s="1"/>
  <c r="L7" i="13" l="1"/>
  <c r="L8" i="13"/>
  <c r="L5" i="13"/>
</calcChain>
</file>

<file path=xl/sharedStrings.xml><?xml version="1.0" encoding="utf-8"?>
<sst xmlns="http://schemas.openxmlformats.org/spreadsheetml/2006/main" count="119" uniqueCount="70">
  <si>
    <t>Some College</t>
  </si>
  <si>
    <t>Associate's Degree</t>
  </si>
  <si>
    <t>Graduate Degree</t>
  </si>
  <si>
    <t>Bachelor's Degree</t>
  </si>
  <si>
    <t xml:space="preserve">r = </t>
  </si>
  <si>
    <t>HS</t>
  </si>
  <si>
    <t>SC</t>
  </si>
  <si>
    <t>Assoc</t>
  </si>
  <si>
    <t>Bach</t>
  </si>
  <si>
    <t>Grad</t>
  </si>
  <si>
    <t>High School</t>
  </si>
  <si>
    <t>Hadley et al 2008</t>
  </si>
  <si>
    <t>Govt cots of insured (million)</t>
  </si>
  <si>
    <t>Private costs of uninsured</t>
  </si>
  <si>
    <t>T 12</t>
  </si>
  <si>
    <t>p47</t>
  </si>
  <si>
    <t>p50</t>
  </si>
  <si>
    <t>p78</t>
  </si>
  <si>
    <t>unisured</t>
  </si>
  <si>
    <t>08 $</t>
  </si>
  <si>
    <t>08 cpi</t>
  </si>
  <si>
    <t>12 cpi</t>
  </si>
  <si>
    <t>cost per unins</t>
  </si>
  <si>
    <t>Uninsured</t>
  </si>
  <si>
    <t>Total</t>
  </si>
  <si>
    <t>Total Unins Cost</t>
  </si>
  <si>
    <t>hi</t>
  </si>
  <si>
    <t>High School Diploma</t>
  </si>
  <si>
    <t>Some College / Associate's Degree</t>
  </si>
  <si>
    <t>s&amp;l (million)</t>
  </si>
  <si>
    <t>2010-11</t>
  </si>
  <si>
    <t>st&amp;loc govt fin</t>
  </si>
  <si>
    <t>OMB T3.2</t>
  </si>
  <si>
    <t>fed</t>
  </si>
  <si>
    <t>Bureau of Justice Statistics</t>
  </si>
  <si>
    <t>Table 2. Trends in the adult correctional population, by correctional status, 2000–2001, 2005, 2008–2011</t>
  </si>
  <si>
    <t>Report title: Correctional Populations in the United States, 2011 NCJ 239972</t>
  </si>
  <si>
    <t>Incarcerated/c</t>
  </si>
  <si>
    <t>Year</t>
  </si>
  <si>
    <t>Jail/d</t>
  </si>
  <si>
    <t>Prison/e</t>
  </si>
  <si>
    <t>Note: Total community supervision, probation, parole, and prison custody estimates are for December 31 within the reporting year; jail population estimates are for June 30.</t>
  </si>
  <si>
    <t>c/Includes local jail inmates and prisoners held in the custody of state or federal prisons or privately operated facilities.</t>
  </si>
  <si>
    <t>d/Totals were estimated based on the Annual Survey of Jails, except the total for 2005, which is a complete enumeration based on the Census of Jail Inmates. See appendix table 4 for standard errors and Methodology.</t>
  </si>
  <si>
    <t>e/Includes prisoners held in the custody of state and federal prisons or privately operated facilities. The custody prison population is not comparable to the jurisdiction prison population. See text box on page 2 for a discussion about the differences between the two prison populations. See Prisoners in 2011, BJS website, NCJ 239808, December 2012, for information on the jurisdiction prison population, which is BJS’s official measure of the prison population.</t>
  </si>
  <si>
    <t>Source: Bureau of Justice Statistics, Annual Probation Survey, Annual Parole Survey, Annual Survey of Jails, Census of Jail Inmates, and National Prisoner Statistics Program, 2000-2011.</t>
  </si>
  <si>
    <t>11 cpi</t>
  </si>
  <si>
    <t>10 cpi</t>
  </si>
  <si>
    <t>10-11 av</t>
  </si>
  <si>
    <t>Uninsured Cost to Government</t>
  </si>
  <si>
    <t>Uninsured Cost to Private Sector</t>
  </si>
  <si>
    <t>Total Fiscal</t>
  </si>
  <si>
    <t>Incarceration %</t>
  </si>
  <si>
    <t>Corrections Cost</t>
  </si>
  <si>
    <t>corr prem</t>
  </si>
  <si>
    <t>lifetime earn prem</t>
  </si>
  <si>
    <t>dsc</t>
  </si>
  <si>
    <t>da</t>
  </si>
  <si>
    <t>taxes</t>
  </si>
  <si>
    <t>total fisc</t>
  </si>
  <si>
    <t>lifetime tax prem</t>
  </si>
  <si>
    <t>lifetime ttl fisc prem</t>
  </si>
  <si>
    <t>earn</t>
  </si>
  <si>
    <t>tax</t>
  </si>
  <si>
    <t>ttl fisc</t>
  </si>
  <si>
    <t>x18.3</t>
  </si>
  <si>
    <t>Less than High School Diploma</t>
  </si>
  <si>
    <t>Advanced Degree</t>
  </si>
  <si>
    <t>SC&amp;Assoc</t>
  </si>
  <si>
    <t>DO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</si>
</sst>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_(&quot;$&quot;* #,##0_);_(&quot;$&quot;* \(#,##0\);_(&quot;$&quot;* &quot;-&quot;??_);_(@_)"/>
    <numFmt numFmtId="165" formatCode="0.0000"/>
    <numFmt numFmtId="166" formatCode="&quot;$&quot;#,##0"/>
    <numFmt numFmtId="167" formatCode="0.0"/>
    <numFmt numFmtId="168" formatCode="0.000"/>
    <numFmt numFmtId="169" formatCode="0_);\(0\)"/>
    <numFmt numFmtId="170" formatCode="#,##0.000"/>
  </numFmts>
  <fonts count="9" x14ac:knownFonts="1">
    <font>
      <sz val="11"/>
      <color theme="1"/>
      <name val="Calibri"/>
      <family val="2"/>
      <scheme val="minor"/>
    </font>
    <font>
      <sz val="12"/>
      <name val="Times New Roman"/>
      <family val="1"/>
    </font>
    <font>
      <sz val="10"/>
      <name val="Times New Roman"/>
      <family val="1"/>
    </font>
    <font>
      <sz val="10"/>
      <name val="Arial"/>
      <family val="2"/>
    </font>
    <font>
      <sz val="11"/>
      <name val="Times New Roman"/>
      <family val="1"/>
    </font>
    <font>
      <sz val="10"/>
      <name val="Times New Roman"/>
      <family val="1"/>
    </font>
    <font>
      <sz val="10"/>
      <name val="Arial"/>
      <family val="2"/>
    </font>
    <font>
      <b/>
      <sz val="11"/>
      <color theme="1"/>
      <name val="Calibri"/>
      <family val="2"/>
      <scheme val="minor"/>
    </font>
    <font>
      <b/>
      <sz val="10"/>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1" fillId="0" borderId="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34">
    <xf numFmtId="0" fontId="0" fillId="0" borderId="0" xfId="0"/>
    <xf numFmtId="0" fontId="2" fillId="0" borderId="0" xfId="1" applyFont="1"/>
    <xf numFmtId="2" fontId="2" fillId="0" borderId="0" xfId="2" applyNumberFormat="1" applyFont="1"/>
    <xf numFmtId="164" fontId="2" fillId="0" borderId="0" xfId="2" applyNumberFormat="1" applyFont="1"/>
    <xf numFmtId="1" fontId="2" fillId="0" borderId="0" xfId="2" applyNumberFormat="1" applyFont="1"/>
    <xf numFmtId="1" fontId="2" fillId="0" borderId="0" xfId="1" applyNumberFormat="1" applyFont="1"/>
    <xf numFmtId="165" fontId="2" fillId="0" borderId="0" xfId="1" applyNumberFormat="1" applyFont="1"/>
    <xf numFmtId="0" fontId="1" fillId="0" borderId="0" xfId="1"/>
    <xf numFmtId="0" fontId="4" fillId="0" borderId="0" xfId="3" applyFont="1"/>
    <xf numFmtId="0" fontId="5" fillId="0" borderId="0" xfId="3" applyFont="1"/>
    <xf numFmtId="166" fontId="4" fillId="0" borderId="0" xfId="3" applyNumberFormat="1" applyFont="1"/>
    <xf numFmtId="0" fontId="3" fillId="0" borderId="0" xfId="3"/>
    <xf numFmtId="0" fontId="4" fillId="0" borderId="0" xfId="3" applyFont="1" applyBorder="1"/>
    <xf numFmtId="0" fontId="4" fillId="0" borderId="0" xfId="3" applyFont="1" applyBorder="1" applyAlignment="1">
      <alignment horizontal="right"/>
    </xf>
    <xf numFmtId="166" fontId="4" fillId="0" borderId="0" xfId="3" applyNumberFormat="1" applyFont="1" applyBorder="1"/>
    <xf numFmtId="167" fontId="2" fillId="0" borderId="0" xfId="1" applyNumberFormat="1" applyFont="1"/>
    <xf numFmtId="2" fontId="2" fillId="0" borderId="0" xfId="1" applyNumberFormat="1" applyFont="1"/>
    <xf numFmtId="168" fontId="2" fillId="0" borderId="0" xfId="1" applyNumberFormat="1" applyFont="1"/>
    <xf numFmtId="11" fontId="2" fillId="0" borderId="0" xfId="1" applyNumberFormat="1" applyFont="1"/>
    <xf numFmtId="3" fontId="6" fillId="0" borderId="0" xfId="0" applyNumberFormat="1" applyFont="1" applyBorder="1" applyAlignment="1">
      <alignment horizontal="right"/>
    </xf>
    <xf numFmtId="3" fontId="6" fillId="0" borderId="0" xfId="0" applyNumberFormat="1" applyFont="1" applyBorder="1" applyAlignment="1" applyProtection="1">
      <alignment horizontal="right" wrapText="1"/>
    </xf>
    <xf numFmtId="3" fontId="2" fillId="0" borderId="0" xfId="1" applyNumberFormat="1" applyFont="1"/>
    <xf numFmtId="3" fontId="0" fillId="0" borderId="0" xfId="0" applyNumberFormat="1"/>
    <xf numFmtId="166" fontId="3" fillId="0" borderId="0" xfId="3" applyNumberFormat="1"/>
    <xf numFmtId="0" fontId="7" fillId="0" borderId="0" xfId="0" applyFont="1"/>
    <xf numFmtId="0" fontId="2" fillId="0" borderId="0" xfId="3" applyFont="1"/>
    <xf numFmtId="1" fontId="8" fillId="0" borderId="0" xfId="3" applyNumberFormat="1" applyFont="1"/>
    <xf numFmtId="0" fontId="2" fillId="0" borderId="0" xfId="0" applyFont="1"/>
    <xf numFmtId="164" fontId="2" fillId="0" borderId="0" xfId="2" applyNumberFormat="1" applyFont="1" applyAlignment="1"/>
    <xf numFmtId="169" fontId="2" fillId="0" borderId="0" xfId="2" applyNumberFormat="1" applyFont="1"/>
    <xf numFmtId="169" fontId="2" fillId="0" borderId="0" xfId="1" applyNumberFormat="1" applyFont="1"/>
    <xf numFmtId="0" fontId="1" fillId="0" borderId="0" xfId="0" applyFont="1"/>
    <xf numFmtId="165" fontId="4" fillId="0" borderId="0" xfId="3" applyNumberFormat="1" applyFont="1"/>
    <xf numFmtId="170" fontId="4" fillId="0" borderId="0" xfId="3" applyNumberFormat="1" applyFont="1" applyBorder="1"/>
  </cellXfs>
  <cellStyles count="5">
    <cellStyle name="Currency 2" xfId="2"/>
    <cellStyle name="Normal" xfId="0" builtinId="0"/>
    <cellStyle name="Normal 2" xfId="1"/>
    <cellStyle name="Normal_fgr 1"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1.xml"/><Relationship Id="rId7" Type="http://schemas.openxmlformats.org/officeDocument/2006/relationships/chartsheet" Target="chartsheets/sheet3.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4.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Incarceration Rate</a:t>
            </a:r>
            <a:endParaRPr lang="en-US"/>
          </a:p>
        </c:rich>
      </c:tx>
      <c:layout/>
      <c:overlay val="0"/>
    </c:title>
    <c:autoTitleDeleted val="0"/>
    <c:plotArea>
      <c:layout/>
      <c:barChart>
        <c:barDir val="col"/>
        <c:grouping val="clustered"/>
        <c:varyColors val="0"/>
        <c:ser>
          <c:idx val="0"/>
          <c:order val="0"/>
          <c:invertIfNegative val="0"/>
          <c:dLbls>
            <c:numFmt formatCode="0.00%" sourceLinked="0"/>
            <c:dLblPos val="inEnd"/>
            <c:showLegendKey val="0"/>
            <c:showVal val="1"/>
            <c:showCatName val="0"/>
            <c:showSerName val="0"/>
            <c:showPercent val="0"/>
            <c:showBubbleSize val="0"/>
            <c:showLeaderLines val="0"/>
          </c:dLbls>
          <c:cat>
            <c:strRef>
              <c:f>sum!$B$19:$B$23</c:f>
              <c:strCache>
                <c:ptCount val="5"/>
                <c:pt idx="0">
                  <c:v>Less than High School Diploma</c:v>
                </c:pt>
                <c:pt idx="1">
                  <c:v>High School Diploma</c:v>
                </c:pt>
                <c:pt idx="2">
                  <c:v>Some College / Associate's Degree</c:v>
                </c:pt>
                <c:pt idx="3">
                  <c:v>Bachelor's Degree</c:v>
                </c:pt>
                <c:pt idx="4">
                  <c:v>Advanced Degree</c:v>
                </c:pt>
              </c:strCache>
            </c:strRef>
          </c:cat>
          <c:val>
            <c:numRef>
              <c:f>sum!$C$19:$C$23</c:f>
              <c:numCache>
                <c:formatCode>General</c:formatCode>
                <c:ptCount val="5"/>
                <c:pt idx="0">
                  <c:v>3.9753200000000002E-2</c:v>
                </c:pt>
                <c:pt idx="1">
                  <c:v>7.4942999999999997E-3</c:v>
                </c:pt>
                <c:pt idx="2">
                  <c:v>4.3689999999999996E-3</c:v>
                </c:pt>
                <c:pt idx="3">
                  <c:v>1.5231999999999999E-3</c:v>
                </c:pt>
                <c:pt idx="4">
                  <c:v>9.9770000000000002E-4</c:v>
                </c:pt>
              </c:numCache>
            </c:numRef>
          </c:val>
        </c:ser>
        <c:dLbls>
          <c:showLegendKey val="0"/>
          <c:showVal val="0"/>
          <c:showCatName val="0"/>
          <c:showSerName val="0"/>
          <c:showPercent val="0"/>
          <c:showBubbleSize val="0"/>
        </c:dLbls>
        <c:gapWidth val="150"/>
        <c:axId val="63571072"/>
        <c:axId val="63572608"/>
      </c:barChart>
      <c:catAx>
        <c:axId val="63571072"/>
        <c:scaling>
          <c:orientation val="minMax"/>
        </c:scaling>
        <c:delete val="0"/>
        <c:axPos val="b"/>
        <c:numFmt formatCode="@" sourceLinked="0"/>
        <c:majorTickMark val="out"/>
        <c:minorTickMark val="none"/>
        <c:tickLblPos val="nextTo"/>
        <c:crossAx val="63572608"/>
        <c:crosses val="autoZero"/>
        <c:auto val="0"/>
        <c:lblAlgn val="ctr"/>
        <c:lblOffset val="100"/>
        <c:noMultiLvlLbl val="0"/>
      </c:catAx>
      <c:valAx>
        <c:axId val="63572608"/>
        <c:scaling>
          <c:orientation val="minMax"/>
          <c:min val="0"/>
        </c:scaling>
        <c:delete val="0"/>
        <c:axPos val="l"/>
        <c:majorGridlines/>
        <c:numFmt formatCode="0.0%" sourceLinked="0"/>
        <c:majorTickMark val="out"/>
        <c:minorTickMark val="none"/>
        <c:tickLblPos val="nextTo"/>
        <c:crossAx val="63571072"/>
        <c:crosses val="autoZero"/>
        <c:crossBetween val="between"/>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Present Value of the Lifetime Public Costs of Incarceration</a:t>
            </a: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and Uninsurance (At Age 19 using a 3% Discount Rate)</a:t>
            </a:r>
            <a:endParaRPr lang="en-US">
              <a:effectLst/>
            </a:endParaRPr>
          </a:p>
        </c:rich>
      </c:tx>
      <c:layout/>
      <c:overlay val="0"/>
    </c:title>
    <c:autoTitleDeleted val="0"/>
    <c:plotArea>
      <c:layout/>
      <c:barChart>
        <c:barDir val="col"/>
        <c:grouping val="clustered"/>
        <c:varyColors val="0"/>
        <c:ser>
          <c:idx val="0"/>
          <c:order val="0"/>
          <c:tx>
            <c:strRef>
              <c:f>sum!$B$2</c:f>
              <c:strCache>
                <c:ptCount val="1"/>
                <c:pt idx="0">
                  <c:v>Corrections Cost</c:v>
                </c:pt>
              </c:strCache>
            </c:strRef>
          </c:tx>
          <c:invertIfNegative val="0"/>
          <c:dLbls>
            <c:numFmt formatCode="&quot;$&quot;#,##0" sourceLinked="0"/>
            <c:dLblPos val="ctr"/>
            <c:showLegendKey val="0"/>
            <c:showVal val="1"/>
            <c:showCatName val="0"/>
            <c:showSerName val="0"/>
            <c:showPercent val="0"/>
            <c:showBubbleSize val="0"/>
            <c:showLeaderLines val="0"/>
          </c:dLbls>
          <c:cat>
            <c:strRef>
              <c:f>sum!$A$3:$A$8</c:f>
              <c:strCache>
                <c:ptCount val="6"/>
                <c:pt idx="0">
                  <c:v>Less than High School Diploma</c:v>
                </c:pt>
                <c:pt idx="1">
                  <c:v>High School</c:v>
                </c:pt>
                <c:pt idx="2">
                  <c:v>Some College</c:v>
                </c:pt>
                <c:pt idx="3">
                  <c:v>Associate's Degree</c:v>
                </c:pt>
                <c:pt idx="4">
                  <c:v>Bachelor's Degree</c:v>
                </c:pt>
                <c:pt idx="5">
                  <c:v>Advanced Degree</c:v>
                </c:pt>
              </c:strCache>
            </c:strRef>
          </c:cat>
          <c:val>
            <c:numRef>
              <c:f>sum!$B$3:$B$8</c:f>
              <c:numCache>
                <c:formatCode>"$"#,##0</c:formatCode>
                <c:ptCount val="6"/>
                <c:pt idx="0">
                  <c:v>53079.140654598596</c:v>
                </c:pt>
                <c:pt idx="1">
                  <c:v>8488.2038419223536</c:v>
                </c:pt>
                <c:pt idx="2">
                  <c:v>4055.4708467524761</c:v>
                </c:pt>
                <c:pt idx="3">
                  <c:v>4055.4708467524761</c:v>
                </c:pt>
                <c:pt idx="4">
                  <c:v>1189.9692776078584</c:v>
                </c:pt>
                <c:pt idx="5">
                  <c:v>724.91947524710042</c:v>
                </c:pt>
              </c:numCache>
            </c:numRef>
          </c:val>
        </c:ser>
        <c:ser>
          <c:idx val="1"/>
          <c:order val="1"/>
          <c:tx>
            <c:strRef>
              <c:f>sum!$C$2</c:f>
              <c:strCache>
                <c:ptCount val="1"/>
                <c:pt idx="0">
                  <c:v>Uninsured Cost to Government</c:v>
                </c:pt>
              </c:strCache>
            </c:strRef>
          </c:tx>
          <c:invertIfNegative val="0"/>
          <c:dLbls>
            <c:dLblPos val="outEnd"/>
            <c:showLegendKey val="0"/>
            <c:showVal val="1"/>
            <c:showCatName val="0"/>
            <c:showSerName val="0"/>
            <c:showPercent val="0"/>
            <c:showBubbleSize val="0"/>
            <c:showLeaderLines val="0"/>
          </c:dLbls>
          <c:cat>
            <c:strRef>
              <c:f>sum!$A$3:$A$8</c:f>
              <c:strCache>
                <c:ptCount val="6"/>
                <c:pt idx="0">
                  <c:v>Less than High School Diploma</c:v>
                </c:pt>
                <c:pt idx="1">
                  <c:v>High School</c:v>
                </c:pt>
                <c:pt idx="2">
                  <c:v>Some College</c:v>
                </c:pt>
                <c:pt idx="3">
                  <c:v>Associate's Degree</c:v>
                </c:pt>
                <c:pt idx="4">
                  <c:v>Bachelor's Degree</c:v>
                </c:pt>
                <c:pt idx="5">
                  <c:v>Advanced Degree</c:v>
                </c:pt>
              </c:strCache>
            </c:strRef>
          </c:cat>
          <c:val>
            <c:numRef>
              <c:f>sum!$C$3:$C$8</c:f>
              <c:numCache>
                <c:formatCode>"$"#,##0</c:formatCode>
                <c:ptCount val="6"/>
                <c:pt idx="0">
                  <c:v>11966.323632094001</c:v>
                </c:pt>
                <c:pt idx="1">
                  <c:v>7402.0071688049175</c:v>
                </c:pt>
                <c:pt idx="2">
                  <c:v>5072.0082502112409</c:v>
                </c:pt>
                <c:pt idx="3">
                  <c:v>3573.0487220678529</c:v>
                </c:pt>
                <c:pt idx="4">
                  <c:v>1949.691173968544</c:v>
                </c:pt>
                <c:pt idx="5">
                  <c:v>911.20505467648081</c:v>
                </c:pt>
              </c:numCache>
            </c:numRef>
          </c:val>
        </c:ser>
        <c:ser>
          <c:idx val="2"/>
          <c:order val="2"/>
          <c:tx>
            <c:strRef>
              <c:f>sum!$D$2</c:f>
              <c:strCache>
                <c:ptCount val="1"/>
                <c:pt idx="0">
                  <c:v>Uninsured Cost to Private Sector</c:v>
                </c:pt>
              </c:strCache>
            </c:strRef>
          </c:tx>
          <c:invertIfNegative val="0"/>
          <c:dLbls>
            <c:dLblPos val="ctr"/>
            <c:showLegendKey val="0"/>
            <c:showVal val="1"/>
            <c:showCatName val="0"/>
            <c:showSerName val="0"/>
            <c:showPercent val="0"/>
            <c:showBubbleSize val="0"/>
            <c:showLeaderLines val="0"/>
          </c:dLbls>
          <c:cat>
            <c:strRef>
              <c:f>sum!$A$3:$A$8</c:f>
              <c:strCache>
                <c:ptCount val="6"/>
                <c:pt idx="0">
                  <c:v>Less than High School Diploma</c:v>
                </c:pt>
                <c:pt idx="1">
                  <c:v>High School</c:v>
                </c:pt>
                <c:pt idx="2">
                  <c:v>Some College</c:v>
                </c:pt>
                <c:pt idx="3">
                  <c:v>Associate's Degree</c:v>
                </c:pt>
                <c:pt idx="4">
                  <c:v>Bachelor's Degree</c:v>
                </c:pt>
                <c:pt idx="5">
                  <c:v>Advanced Degree</c:v>
                </c:pt>
              </c:strCache>
            </c:strRef>
          </c:cat>
          <c:val>
            <c:numRef>
              <c:f>sum!$D$3:$D$8</c:f>
              <c:numCache>
                <c:formatCode>"$"#,##0</c:formatCode>
                <c:ptCount val="6"/>
                <c:pt idx="0">
                  <c:v>4044.5616005912134</c:v>
                </c:pt>
                <c:pt idx="1">
                  <c:v>2501.8439148641332</c:v>
                </c:pt>
                <c:pt idx="2">
                  <c:v>1714.3151428452907</c:v>
                </c:pt>
                <c:pt idx="3">
                  <c:v>1207.6738104891347</c:v>
                </c:pt>
                <c:pt idx="4">
                  <c:v>658.9865273320255</c:v>
                </c:pt>
                <c:pt idx="5">
                  <c:v>307.98306043843758</c:v>
                </c:pt>
              </c:numCache>
            </c:numRef>
          </c:val>
        </c:ser>
        <c:dLbls>
          <c:showLegendKey val="0"/>
          <c:showVal val="0"/>
          <c:showCatName val="0"/>
          <c:showSerName val="0"/>
          <c:showPercent val="0"/>
          <c:showBubbleSize val="0"/>
        </c:dLbls>
        <c:gapWidth val="150"/>
        <c:axId val="70168576"/>
        <c:axId val="70170112"/>
      </c:barChart>
      <c:catAx>
        <c:axId val="70168576"/>
        <c:scaling>
          <c:orientation val="minMax"/>
        </c:scaling>
        <c:delete val="0"/>
        <c:axPos val="b"/>
        <c:numFmt formatCode="@" sourceLinked="0"/>
        <c:majorTickMark val="out"/>
        <c:minorTickMark val="none"/>
        <c:tickLblPos val="nextTo"/>
        <c:crossAx val="70170112"/>
        <c:crosses val="autoZero"/>
        <c:auto val="0"/>
        <c:lblAlgn val="ctr"/>
        <c:lblOffset val="100"/>
        <c:noMultiLvlLbl val="0"/>
      </c:catAx>
      <c:valAx>
        <c:axId val="70170112"/>
        <c:scaling>
          <c:orientation val="minMax"/>
          <c:min val="0"/>
        </c:scaling>
        <c:delete val="0"/>
        <c:axPos val="l"/>
        <c:majorGridlines/>
        <c:numFmt formatCode="&quot;$&quot;#,##0" sourceLinked="0"/>
        <c:majorTickMark val="out"/>
        <c:minorTickMark val="none"/>
        <c:tickLblPos val="nextTo"/>
        <c:crossAx val="70168576"/>
        <c:crosses val="autoZero"/>
        <c:crossBetween val="between"/>
      </c:valAx>
    </c:plotArea>
    <c:legend>
      <c:legendPos val="b"/>
      <c:layout/>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Uni</a:t>
            </a:r>
            <a:r>
              <a:rPr lang="en-US" baseline="0"/>
              <a:t>nsured in 2011</a:t>
            </a:r>
            <a:endParaRPr lang="en-US"/>
          </a:p>
        </c:rich>
      </c:tx>
      <c:layout/>
      <c:overlay val="0"/>
    </c:title>
    <c:autoTitleDeleted val="0"/>
    <c:plotArea>
      <c:layout/>
      <c:barChart>
        <c:barDir val="col"/>
        <c:grouping val="clustered"/>
        <c:varyColors val="0"/>
        <c:ser>
          <c:idx val="0"/>
          <c:order val="0"/>
          <c:invertIfNegative val="0"/>
          <c:dLbls>
            <c:numFmt formatCode="0.0%" sourceLinked="0"/>
            <c:dLblPos val="inEnd"/>
            <c:showLegendKey val="0"/>
            <c:showVal val="1"/>
            <c:showCatName val="0"/>
            <c:showSerName val="0"/>
            <c:showPercent val="0"/>
            <c:showBubbleSize val="0"/>
            <c:showLeaderLines val="0"/>
          </c:dLbls>
          <c:cat>
            <c:strRef>
              <c:f>sum!$B$27:$B$31</c:f>
              <c:strCache>
                <c:ptCount val="5"/>
                <c:pt idx="0">
                  <c:v>High School Diploma</c:v>
                </c:pt>
                <c:pt idx="1">
                  <c:v>Some College</c:v>
                </c:pt>
                <c:pt idx="2">
                  <c:v>Associate's Degree</c:v>
                </c:pt>
                <c:pt idx="3">
                  <c:v>Bachelor's Degree</c:v>
                </c:pt>
                <c:pt idx="4">
                  <c:v>Graduate Degree</c:v>
                </c:pt>
              </c:strCache>
            </c:strRef>
          </c:cat>
          <c:val>
            <c:numRef>
              <c:f>sum!$C$27:$C$31</c:f>
              <c:numCache>
                <c:formatCode>General</c:formatCode>
                <c:ptCount val="5"/>
                <c:pt idx="0">
                  <c:v>0.24556210000000001</c:v>
                </c:pt>
                <c:pt idx="1">
                  <c:v>0.18432709999999997</c:v>
                </c:pt>
                <c:pt idx="2">
                  <c:v>0.13724919999999996</c:v>
                </c:pt>
                <c:pt idx="3">
                  <c:v>9.1871499999999995E-2</c:v>
                </c:pt>
                <c:pt idx="4">
                  <c:v>4.9400299999999953E-2</c:v>
                </c:pt>
              </c:numCache>
            </c:numRef>
          </c:val>
        </c:ser>
        <c:dLbls>
          <c:showLegendKey val="0"/>
          <c:showVal val="0"/>
          <c:showCatName val="0"/>
          <c:showSerName val="0"/>
          <c:showPercent val="0"/>
          <c:showBubbleSize val="0"/>
        </c:dLbls>
        <c:gapWidth val="150"/>
        <c:axId val="72322432"/>
        <c:axId val="70128768"/>
      </c:barChart>
      <c:catAx>
        <c:axId val="72322432"/>
        <c:scaling>
          <c:orientation val="minMax"/>
        </c:scaling>
        <c:delete val="0"/>
        <c:axPos val="b"/>
        <c:numFmt formatCode="@" sourceLinked="0"/>
        <c:majorTickMark val="out"/>
        <c:minorTickMark val="none"/>
        <c:tickLblPos val="nextTo"/>
        <c:crossAx val="70128768"/>
        <c:crosses val="autoZero"/>
        <c:auto val="0"/>
        <c:lblAlgn val="ctr"/>
        <c:lblOffset val="100"/>
        <c:noMultiLvlLbl val="0"/>
      </c:catAx>
      <c:valAx>
        <c:axId val="70128768"/>
        <c:scaling>
          <c:orientation val="minMax"/>
          <c:min val="0"/>
        </c:scaling>
        <c:delete val="0"/>
        <c:axPos val="l"/>
        <c:majorGridlines/>
        <c:numFmt formatCode="0%" sourceLinked="0"/>
        <c:majorTickMark val="out"/>
        <c:minorTickMark val="none"/>
        <c:tickLblPos val="nextTo"/>
        <c:crossAx val="72322432"/>
        <c:crosses val="autoZero"/>
        <c:crossBetween val="between"/>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tabSelected="1" zoomScale="9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6703" cy="62885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703" cy="62885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6703" cy="62885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1"/>
  <sheetViews>
    <sheetView zoomScaleNormal="100" workbookViewId="0">
      <selection activeCell="E7" sqref="E7"/>
    </sheetView>
  </sheetViews>
  <sheetFormatPr defaultColWidth="8.88671875" defaultRowHeight="13.8" x14ac:dyDescent="0.25"/>
  <cols>
    <col min="1" max="7" width="10.77734375" style="8" customWidth="1"/>
    <col min="8" max="9" width="10.77734375" style="9" customWidth="1"/>
    <col min="10" max="17" width="9.6640625" style="11" customWidth="1"/>
    <col min="18" max="36" width="10.44140625" style="11" customWidth="1"/>
    <col min="37" max="16384" width="8.88671875" style="11"/>
  </cols>
  <sheetData>
    <row r="1" spans="1:40" s="9" customFormat="1" x14ac:dyDescent="0.25">
      <c r="A1" s="12"/>
      <c r="B1" s="12"/>
      <c r="C1" s="12"/>
      <c r="D1" s="12"/>
      <c r="E1" s="12"/>
      <c r="F1" s="8"/>
      <c r="G1" s="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0" x14ac:dyDescent="0.25">
      <c r="A2" s="12"/>
      <c r="B2" s="8" t="s">
        <v>53</v>
      </c>
      <c r="C2" s="12" t="s">
        <v>49</v>
      </c>
      <c r="D2" s="12" t="s">
        <v>50</v>
      </c>
      <c r="J2" s="11" t="s">
        <v>54</v>
      </c>
      <c r="K2" s="11" t="s">
        <v>65</v>
      </c>
      <c r="L2" s="11" t="s">
        <v>62</v>
      </c>
      <c r="M2" s="11" t="s">
        <v>63</v>
      </c>
      <c r="N2" s="11" t="s">
        <v>64</v>
      </c>
    </row>
    <row r="3" spans="1:40" x14ac:dyDescent="0.25">
      <c r="A3" s="12" t="s">
        <v>66</v>
      </c>
      <c r="B3" s="10">
        <f>SUM(corr!N1)</f>
        <v>53079.140654598596</v>
      </c>
      <c r="C3" s="14">
        <f>SUM(gunins!P1)</f>
        <v>11966.323632094001</v>
      </c>
      <c r="D3" s="14">
        <f>SUM(punins!P1)</f>
        <v>4044.5616005912134</v>
      </c>
    </row>
    <row r="4" spans="1:40" x14ac:dyDescent="0.25">
      <c r="A4" s="13" t="s">
        <v>10</v>
      </c>
      <c r="B4" s="10">
        <f>SUM(corr!O1)</f>
        <v>8488.2038419223536</v>
      </c>
      <c r="C4" s="14">
        <f>SUM(gunins!Q1)</f>
        <v>7402.0071688049175</v>
      </c>
      <c r="D4" s="14">
        <f>SUM(punins!Q1)</f>
        <v>2501.8439148641332</v>
      </c>
      <c r="E4" s="14"/>
    </row>
    <row r="5" spans="1:40" ht="14.4" x14ac:dyDescent="0.3">
      <c r="A5" t="s">
        <v>0</v>
      </c>
      <c r="B5" s="10">
        <f>SUM(corr!P1)</f>
        <v>4055.4708467524761</v>
      </c>
      <c r="C5" s="14">
        <f>SUM(gunins!R1)</f>
        <v>5072.0082502112409</v>
      </c>
      <c r="D5" s="14">
        <f>SUM(punins!R1)</f>
        <v>1714.3151428452907</v>
      </c>
      <c r="E5" s="14"/>
      <c r="F5" s="8">
        <f t="shared" ref="F5:G7" si="0">PRODUCT(B5/B$4)</f>
        <v>0.4777772685810075</v>
      </c>
      <c r="G5" s="8">
        <f>PRODUCT(C5/C$4)</f>
        <v>0.68522066171277918</v>
      </c>
      <c r="H5" s="8">
        <f>SUM(-G5,1)</f>
        <v>0.31477933828722082</v>
      </c>
      <c r="J5" s="23">
        <f>SUM(B5,-B$4)</f>
        <v>-4432.7329951698775</v>
      </c>
      <c r="K5" s="26">
        <f>PRODUCT(J5,18.3)</f>
        <v>-81119.013811608762</v>
      </c>
      <c r="L5" s="11">
        <f>PRODUCT(K5/K28)</f>
        <v>-0.43756118177336861</v>
      </c>
      <c r="N5" s="11">
        <f>PRODUCT(K5/K30)</f>
        <v>-0.97853473999622509</v>
      </c>
    </row>
    <row r="6" spans="1:40" ht="14.4" x14ac:dyDescent="0.3">
      <c r="A6" t="s">
        <v>1</v>
      </c>
      <c r="B6" s="10">
        <f>SUM(corr!P1)</f>
        <v>4055.4708467524761</v>
      </c>
      <c r="C6" s="14">
        <f>SUM(gunins!S1)</f>
        <v>3573.0487220678529</v>
      </c>
      <c r="D6" s="14">
        <f>SUM(punins!S1)</f>
        <v>1207.6738104891347</v>
      </c>
      <c r="E6" s="14"/>
      <c r="F6" s="8">
        <f t="shared" si="0"/>
        <v>0.4777772685810075</v>
      </c>
      <c r="G6" s="8">
        <f t="shared" si="0"/>
        <v>0.48271349116306456</v>
      </c>
      <c r="H6" s="8">
        <f t="shared" ref="H6:H8" si="1">SUM(-G6,1)</f>
        <v>0.51728650883693539</v>
      </c>
      <c r="J6" s="23">
        <f t="shared" ref="J6:J7" si="2">SUM(B6,-B$4)</f>
        <v>-4432.7329951698775</v>
      </c>
      <c r="K6" s="26">
        <f t="shared" ref="K6:K8" si="3">PRODUCT(J6,18.3)</f>
        <v>-81119.013811608762</v>
      </c>
    </row>
    <row r="7" spans="1:40" ht="14.4" x14ac:dyDescent="0.3">
      <c r="A7" t="s">
        <v>3</v>
      </c>
      <c r="B7" s="10">
        <f>SUM(corr!Q1)</f>
        <v>1189.9692776078584</v>
      </c>
      <c r="C7" s="14">
        <f>SUM(gunins!T1)</f>
        <v>1949.691173968544</v>
      </c>
      <c r="D7" s="14">
        <f>SUM(punins!T1)</f>
        <v>658.9865273320255</v>
      </c>
      <c r="E7" s="33">
        <f>PRODUCT(B4/B7)</f>
        <v>7.1331285619287641</v>
      </c>
      <c r="F7" s="8">
        <f t="shared" si="0"/>
        <v>0.14019094024706666</v>
      </c>
      <c r="G7" s="8">
        <f t="shared" si="0"/>
        <v>0.26340033581503935</v>
      </c>
      <c r="H7" s="8">
        <f t="shared" si="1"/>
        <v>0.73659966418496059</v>
      </c>
      <c r="J7" s="23">
        <f t="shared" si="2"/>
        <v>-7298.2345643144954</v>
      </c>
      <c r="K7" s="26">
        <f t="shared" si="3"/>
        <v>-133557.69252695527</v>
      </c>
      <c r="L7" s="11">
        <f>PRODUCT(K7/L28)</f>
        <v>-0.2125379064253867</v>
      </c>
      <c r="N7" s="11">
        <f>PRODUCT(K7/L25)</f>
        <v>-0.44737718632677159</v>
      </c>
    </row>
    <row r="8" spans="1:40" ht="15.6" x14ac:dyDescent="0.3">
      <c r="A8" s="31" t="s">
        <v>67</v>
      </c>
      <c r="B8" s="10">
        <f>SUM(corr!R1)</f>
        <v>724.91947524710042</v>
      </c>
      <c r="C8" s="14">
        <f>SUM(gunins!U1)</f>
        <v>911.20505467648081</v>
      </c>
      <c r="D8" s="14">
        <f>SUM(punins!U1)</f>
        <v>307.98306043843758</v>
      </c>
      <c r="E8" s="14"/>
      <c r="F8" s="8">
        <f>PRODUCT(B8/B$4)</f>
        <v>8.5403165233473632E-2</v>
      </c>
      <c r="G8" s="8">
        <f t="shared" ref="G8" si="4">PRODUCT(C8/C$4)</f>
        <v>0.12310242801664273</v>
      </c>
      <c r="H8" s="8">
        <f t="shared" si="1"/>
        <v>0.87689757198335727</v>
      </c>
      <c r="I8" s="9">
        <f>PRODUCT(1/F8)</f>
        <v>11.709167889342485</v>
      </c>
      <c r="J8" s="23">
        <f>SUM(B8,-B7)</f>
        <v>-465.04980236075801</v>
      </c>
      <c r="K8" s="26">
        <f t="shared" si="3"/>
        <v>-8510.411383201872</v>
      </c>
      <c r="L8" s="11">
        <f>PRODUCT(K8/M28)</f>
        <v>-2.0552479615757662E-2</v>
      </c>
      <c r="N8" s="11">
        <f>PRODUCT(K8/L26)</f>
        <v>-5.4884033623216047E-2</v>
      </c>
    </row>
    <row r="9" spans="1:40" x14ac:dyDescent="0.25">
      <c r="H9" s="8"/>
    </row>
    <row r="10" spans="1:40" x14ac:dyDescent="0.25">
      <c r="A10" s="12"/>
      <c r="B10" s="11"/>
      <c r="C10" s="12" t="s">
        <v>51</v>
      </c>
      <c r="D10" s="8" t="s">
        <v>25</v>
      </c>
    </row>
    <row r="11" spans="1:40" x14ac:dyDescent="0.25">
      <c r="A11" s="12" t="s">
        <v>66</v>
      </c>
      <c r="B11" s="11"/>
      <c r="C11" s="10">
        <f t="shared" ref="C11:C16" si="5">SUM(B3:C3)</f>
        <v>65045.464286692601</v>
      </c>
      <c r="D11" s="10">
        <f t="shared" ref="D11:D16" si="6">SUM(C3,D3)</f>
        <v>16010.885232685214</v>
      </c>
    </row>
    <row r="12" spans="1:40" x14ac:dyDescent="0.25">
      <c r="A12" s="13" t="s">
        <v>10</v>
      </c>
      <c r="B12" s="11"/>
      <c r="C12" s="10">
        <f t="shared" si="5"/>
        <v>15890.211010727271</v>
      </c>
      <c r="D12" s="10">
        <f t="shared" si="6"/>
        <v>9903.8510836690511</v>
      </c>
    </row>
    <row r="13" spans="1:40" ht="14.4" x14ac:dyDescent="0.3">
      <c r="A13" t="s">
        <v>0</v>
      </c>
      <c r="B13" s="11"/>
      <c r="C13" s="10">
        <f t="shared" si="5"/>
        <v>9127.4790969637179</v>
      </c>
      <c r="D13" s="10">
        <f t="shared" si="6"/>
        <v>6786.3233930565311</v>
      </c>
    </row>
    <row r="14" spans="1:40" ht="14.4" x14ac:dyDescent="0.3">
      <c r="A14" t="s">
        <v>1</v>
      </c>
      <c r="B14" s="11"/>
      <c r="C14" s="10">
        <f t="shared" si="5"/>
        <v>7628.5195688203294</v>
      </c>
      <c r="D14" s="10">
        <f t="shared" si="6"/>
        <v>4780.7225325569871</v>
      </c>
      <c r="I14"/>
      <c r="J14"/>
      <c r="K14"/>
      <c r="L14"/>
      <c r="M14"/>
      <c r="N14"/>
      <c r="O14"/>
      <c r="P14"/>
    </row>
    <row r="15" spans="1:40" ht="14.4" x14ac:dyDescent="0.3">
      <c r="A15" t="s">
        <v>3</v>
      </c>
      <c r="B15" s="11"/>
      <c r="C15" s="10">
        <f t="shared" si="5"/>
        <v>3139.6604515764025</v>
      </c>
      <c r="D15" s="10">
        <f t="shared" si="6"/>
        <v>2608.6777013005694</v>
      </c>
      <c r="I15"/>
      <c r="J15"/>
      <c r="K15"/>
      <c r="L15"/>
      <c r="M15">
        <v>156061.69614118233</v>
      </c>
      <c r="N15">
        <v>260494.54468532617</v>
      </c>
      <c r="P15"/>
    </row>
    <row r="16" spans="1:40" ht="15.6" x14ac:dyDescent="0.3">
      <c r="A16" s="31" t="s">
        <v>67</v>
      </c>
      <c r="B16" s="11"/>
      <c r="C16" s="10">
        <f t="shared" si="5"/>
        <v>1636.1245299235811</v>
      </c>
      <c r="D16" s="10">
        <f t="shared" si="6"/>
        <v>1219.1881151149184</v>
      </c>
      <c r="L16"/>
      <c r="M16">
        <f>PRODUCT(M15,L18)</f>
        <v>112235.80132721362</v>
      </c>
      <c r="N16">
        <f>PRODUCT(N15,L19)</f>
        <v>73153.161840967325</v>
      </c>
      <c r="P16"/>
    </row>
    <row r="17" spans="1:16" ht="14.4" x14ac:dyDescent="0.3">
      <c r="G17"/>
      <c r="I17"/>
      <c r="J17"/>
      <c r="K17"/>
      <c r="L17"/>
      <c r="M17"/>
      <c r="N17"/>
      <c r="O17"/>
      <c r="P17"/>
    </row>
    <row r="18" spans="1:16" ht="14.4" x14ac:dyDescent="0.3">
      <c r="C18" s="8" t="s">
        <v>52</v>
      </c>
      <c r="G18"/>
      <c r="I18"/>
      <c r="J18" t="s">
        <v>56</v>
      </c>
      <c r="K18">
        <v>0.2088729</v>
      </c>
      <c r="L18">
        <f>PRODUCT(K18/K20)</f>
        <v>0.71917583944287455</v>
      </c>
      <c r="M18"/>
      <c r="N18"/>
      <c r="O18"/>
      <c r="P18"/>
    </row>
    <row r="19" spans="1:16" ht="14.4" x14ac:dyDescent="0.3">
      <c r="B19" t="s">
        <v>66</v>
      </c>
      <c r="C19" s="8">
        <v>3.9753200000000002E-2</v>
      </c>
      <c r="F19" s="8">
        <f>PRODUCT(1/C19)</f>
        <v>25.155207631083787</v>
      </c>
      <c r="G19"/>
      <c r="I19"/>
      <c r="J19" t="s">
        <v>57</v>
      </c>
      <c r="K19">
        <v>8.1560800000000003E-2</v>
      </c>
      <c r="L19">
        <f>PRODUCT(K19/K20)</f>
        <v>0.28082416055712545</v>
      </c>
      <c r="M19"/>
      <c r="N19"/>
      <c r="O19"/>
      <c r="P19"/>
    </row>
    <row r="20" spans="1:16" ht="14.4" x14ac:dyDescent="0.3">
      <c r="B20" t="s">
        <v>27</v>
      </c>
      <c r="C20" s="9">
        <v>7.4942999999999997E-3</v>
      </c>
      <c r="F20" s="8">
        <f t="shared" ref="F20:F23" si="7">PRODUCT(1/C20)</f>
        <v>133.43474373857467</v>
      </c>
      <c r="G20"/>
      <c r="I20"/>
      <c r="J20"/>
      <c r="K20">
        <f>SUM(K18:K19)</f>
        <v>0.29043370000000002</v>
      </c>
      <c r="L20"/>
      <c r="M20"/>
      <c r="N20"/>
      <c r="O20"/>
      <c r="P20"/>
    </row>
    <row r="21" spans="1:16" ht="15.6" x14ac:dyDescent="0.3">
      <c r="B21" s="7" t="s">
        <v>28</v>
      </c>
      <c r="C21" s="9">
        <v>4.3689999999999996E-3</v>
      </c>
      <c r="D21" s="32">
        <f>PRODUCT(C21/C20)</f>
        <v>0.58297639539383261</v>
      </c>
      <c r="F21" s="8">
        <f t="shared" si="7"/>
        <v>228.88532845044634</v>
      </c>
      <c r="G21"/>
    </row>
    <row r="22" spans="1:16" ht="14.4" x14ac:dyDescent="0.3">
      <c r="B22" t="s">
        <v>3</v>
      </c>
      <c r="C22" s="9">
        <v>1.5231999999999999E-3</v>
      </c>
      <c r="E22" s="8">
        <f>PRODUCT(C20/C22)</f>
        <v>4.9201024159663866</v>
      </c>
      <c r="F22" s="8">
        <f t="shared" si="7"/>
        <v>656.51260504201684</v>
      </c>
      <c r="G22"/>
      <c r="K22" s="11" t="s">
        <v>58</v>
      </c>
      <c r="L22" s="11" t="s">
        <v>59</v>
      </c>
    </row>
    <row r="23" spans="1:16" ht="14.4" x14ac:dyDescent="0.3">
      <c r="B23" t="s">
        <v>67</v>
      </c>
      <c r="C23" s="9">
        <v>9.9770000000000002E-4</v>
      </c>
      <c r="F23" s="8">
        <f t="shared" si="7"/>
        <v>1002.3053021950486</v>
      </c>
      <c r="K23" s="11">
        <v>54570.983980211517</v>
      </c>
      <c r="L23" s="11">
        <v>68238.993023638963</v>
      </c>
      <c r="M23" s="11">
        <f>PRODUCT(K23,L18)</f>
        <v>39246.133213192275</v>
      </c>
      <c r="N23" s="11">
        <f>PRODUCT(L23,L18)</f>
        <v>49075.83509051201</v>
      </c>
    </row>
    <row r="24" spans="1:16" x14ac:dyDescent="0.25">
      <c r="K24" s="11">
        <v>99064.520812143193</v>
      </c>
      <c r="L24" s="11">
        <v>120440.54703200431</v>
      </c>
      <c r="M24" s="11">
        <f>PRODUCT(K24,L19)</f>
        <v>27819.710898063997</v>
      </c>
      <c r="N24" s="11">
        <f>PRODUCT(L24,L19)</f>
        <v>33822.615517303595</v>
      </c>
    </row>
    <row r="25" spans="1:16" ht="14.4" x14ac:dyDescent="0.3">
      <c r="A25" t="s">
        <v>26</v>
      </c>
      <c r="B25"/>
      <c r="C25"/>
      <c r="D25"/>
      <c r="K25" s="11">
        <v>259161.36021486975</v>
      </c>
      <c r="L25" s="11">
        <v>298534.87528843852</v>
      </c>
    </row>
    <row r="26" spans="1:16" ht="14.4" x14ac:dyDescent="0.3">
      <c r="A26"/>
      <c r="B26"/>
      <c r="C26" t="s">
        <v>23</v>
      </c>
      <c r="D26">
        <v>0.58223599999999998</v>
      </c>
      <c r="K26" s="11">
        <v>146884.91998769232</v>
      </c>
      <c r="L26" s="11">
        <v>155061.69684295857</v>
      </c>
    </row>
    <row r="27" spans="1:16" ht="14.4" x14ac:dyDescent="0.3">
      <c r="A27"/>
      <c r="B27" t="s">
        <v>27</v>
      </c>
      <c r="C27">
        <f>SUM(1-D27)</f>
        <v>0.24556210000000001</v>
      </c>
      <c r="D27">
        <v>0.75443789999999999</v>
      </c>
    </row>
    <row r="28" spans="1:16" ht="14.4" x14ac:dyDescent="0.3">
      <c r="A28"/>
      <c r="B28" t="s">
        <v>0</v>
      </c>
      <c r="C28">
        <f t="shared" ref="C28:C31" si="8">SUM(1-D28)</f>
        <v>0.18432709999999997</v>
      </c>
      <c r="D28">
        <v>0.81567290000000003</v>
      </c>
      <c r="G28" s="8">
        <f>PRODUCT(C28/C$27)</f>
        <v>0.7506333428489167</v>
      </c>
      <c r="I28" t="s">
        <v>55</v>
      </c>
      <c r="J28"/>
      <c r="K28" s="24">
        <f>SUM(M16:N16)</f>
        <v>185388.96316818096</v>
      </c>
      <c r="L28" s="26">
        <v>628394.69331952732</v>
      </c>
      <c r="M28" s="11">
        <v>414081.97659405088</v>
      </c>
    </row>
    <row r="29" spans="1:16" ht="14.4" x14ac:dyDescent="0.3">
      <c r="A29"/>
      <c r="B29" t="s">
        <v>1</v>
      </c>
      <c r="C29">
        <f t="shared" si="8"/>
        <v>0.13724919999999996</v>
      </c>
      <c r="D29">
        <v>0.86275080000000004</v>
      </c>
      <c r="G29" s="8">
        <f t="shared" ref="G29:G31" si="9">PRODUCT(C29/C$27)</f>
        <v>0.55891849760203205</v>
      </c>
      <c r="I29" s="25" t="s">
        <v>60</v>
      </c>
      <c r="K29" s="26">
        <f>SUM(M23:M24)</f>
        <v>67065.844111256272</v>
      </c>
    </row>
    <row r="30" spans="1:16" ht="14.4" x14ac:dyDescent="0.3">
      <c r="A30"/>
      <c r="B30" t="s">
        <v>3</v>
      </c>
      <c r="C30">
        <f t="shared" si="8"/>
        <v>9.1871499999999995E-2</v>
      </c>
      <c r="D30">
        <v>0.90812850000000001</v>
      </c>
      <c r="G30" s="8">
        <f t="shared" si="9"/>
        <v>0.3741273592301092</v>
      </c>
      <c r="I30" s="25" t="s">
        <v>61</v>
      </c>
      <c r="K30" s="26">
        <f>SUM(N23:N24)</f>
        <v>82898.450607815612</v>
      </c>
    </row>
    <row r="31" spans="1:16" ht="14.4" x14ac:dyDescent="0.3">
      <c r="A31"/>
      <c r="B31" t="s">
        <v>2</v>
      </c>
      <c r="C31">
        <f t="shared" si="8"/>
        <v>4.9400299999999953E-2</v>
      </c>
      <c r="D31">
        <v>0.95059970000000005</v>
      </c>
      <c r="G31" s="8">
        <f t="shared" si="9"/>
        <v>0.201172330746479</v>
      </c>
    </row>
  </sheetData>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95"/>
  <sheetViews>
    <sheetView topLeftCell="A43" workbookViewId="0">
      <selection activeCell="D3" sqref="D3"/>
    </sheetView>
  </sheetViews>
  <sheetFormatPr defaultRowHeight="12" customHeight="1" x14ac:dyDescent="0.3"/>
  <cols>
    <col min="1" max="50" width="8.5546875" style="1" customWidth="1"/>
    <col min="51" max="69" width="9.5546875" style="1" customWidth="1"/>
    <col min="70" max="132" width="6.21875" style="1" customWidth="1"/>
    <col min="133" max="16384" width="8.88671875" style="7"/>
  </cols>
  <sheetData>
    <row r="1" spans="1:34" ht="12" customHeight="1" x14ac:dyDescent="0.3">
      <c r="A1" s="1" t="s">
        <v>4</v>
      </c>
      <c r="B1" s="2">
        <v>1.03</v>
      </c>
      <c r="C1" s="2"/>
      <c r="D1" s="4">
        <f>SUM(D4:D66)</f>
        <v>78999.027077205144</v>
      </c>
      <c r="E1" s="3"/>
      <c r="F1" s="4">
        <f>SUM(F4:F66)</f>
        <v>13303.877710894247</v>
      </c>
      <c r="G1" s="4"/>
      <c r="H1" s="4">
        <f>SUM(H4:H66)</f>
        <v>6990.2034530804813</v>
      </c>
      <c r="I1" s="4"/>
      <c r="J1" s="4">
        <f>SUM(J4:J66)</f>
        <v>2490.1935829700078</v>
      </c>
      <c r="K1" s="4"/>
      <c r="L1" s="4">
        <f>SUM(L4:L66)</f>
        <v>1499.4409031344646</v>
      </c>
      <c r="M1" s="4"/>
      <c r="N1" s="4">
        <f>SUM(N4:N66)</f>
        <v>53079.140654598596</v>
      </c>
      <c r="O1" s="4">
        <f>SUM(O4:O66)</f>
        <v>8488.2038419223536</v>
      </c>
      <c r="P1" s="4">
        <f>SUM(P4:P66)</f>
        <v>4055.4708467524761</v>
      </c>
      <c r="Q1" s="4">
        <f>SUM(Q4:Q66)</f>
        <v>1189.9692776078584</v>
      </c>
      <c r="R1" s="4">
        <f>SUM(R4:R66)</f>
        <v>724.91947524710042</v>
      </c>
      <c r="S1" s="5"/>
      <c r="T1" s="5"/>
      <c r="U1" s="5"/>
      <c r="V1" s="5"/>
      <c r="W1" s="5"/>
      <c r="X1" s="5"/>
      <c r="Y1" s="5"/>
      <c r="Z1" s="5"/>
      <c r="AA1" s="5"/>
      <c r="AB1" s="5"/>
      <c r="AC1" s="5"/>
    </row>
    <row r="2" spans="1:34" ht="12" customHeight="1" x14ac:dyDescent="0.3">
      <c r="B2" s="5">
        <f>PRODUCT(E77,I75,1/I72)</f>
        <v>37080.455100697734</v>
      </c>
      <c r="C2" s="5"/>
      <c r="D2" s="5"/>
      <c r="E2" s="3"/>
      <c r="F2" s="3"/>
      <c r="G2" s="3"/>
    </row>
    <row r="3" spans="1:34" ht="12" customHeight="1" x14ac:dyDescent="0.3">
      <c r="D3" s="1" t="s">
        <v>69</v>
      </c>
      <c r="F3" s="1" t="s">
        <v>5</v>
      </c>
      <c r="H3" s="1" t="s">
        <v>68</v>
      </c>
      <c r="I3" s="3"/>
      <c r="J3" s="3" t="s">
        <v>8</v>
      </c>
      <c r="K3" s="3"/>
      <c r="L3" s="3" t="s">
        <v>9</v>
      </c>
      <c r="M3" s="3"/>
      <c r="N3" s="1" t="s">
        <v>69</v>
      </c>
      <c r="O3" s="1" t="s">
        <v>5</v>
      </c>
      <c r="P3" s="1" t="s">
        <v>68</v>
      </c>
      <c r="Q3" s="3" t="s">
        <v>8</v>
      </c>
      <c r="R3" s="3" t="s">
        <v>9</v>
      </c>
    </row>
    <row r="4" spans="1:34" ht="12" customHeight="1" x14ac:dyDescent="0.3">
      <c r="A4" s="27">
        <v>17</v>
      </c>
      <c r="B4" s="27">
        <f>PRODUCT(B5,B$1)</f>
        <v>1.0609</v>
      </c>
      <c r="C4" s="1">
        <v>2.6578999999999999E-3</v>
      </c>
      <c r="D4" s="4">
        <f>PRODUCT($B$2,C4)</f>
        <v>98.556141612144501</v>
      </c>
      <c r="F4" s="1">
        <v>0</v>
      </c>
      <c r="H4" s="1">
        <v>0</v>
      </c>
      <c r="I4" s="3"/>
      <c r="J4" s="5">
        <v>0</v>
      </c>
      <c r="K4" s="3"/>
      <c r="L4" s="5">
        <v>0</v>
      </c>
      <c r="M4" s="3"/>
      <c r="N4" s="5">
        <f>PRODUCT($B4,D4)</f>
        <v>104.55821063632409</v>
      </c>
      <c r="O4" s="5">
        <f t="shared" ref="O4:O35" si="0">PRODUCT($B4,F4)</f>
        <v>0</v>
      </c>
      <c r="P4" s="5">
        <f t="shared" ref="P4:P35" si="1">PRODUCT($B4,H4)</f>
        <v>0</v>
      </c>
      <c r="Q4" s="5">
        <f t="shared" ref="Q4:Q9" si="2">PRODUCT($B4,J4)</f>
        <v>0</v>
      </c>
      <c r="R4" s="5">
        <f t="shared" ref="R4:R14" si="3">PRODUCT($B4,L4)</f>
        <v>0</v>
      </c>
    </row>
    <row r="5" spans="1:34" ht="12" customHeight="1" x14ac:dyDescent="0.3">
      <c r="A5" s="27">
        <v>18</v>
      </c>
      <c r="B5" s="27">
        <f>PRODUCT(B6,B$1)</f>
        <v>1.03</v>
      </c>
      <c r="C5" s="1">
        <v>1.32549E-2</v>
      </c>
      <c r="D5" s="4">
        <f>PRODUCT($B$2,C5)</f>
        <v>491.49772431423838</v>
      </c>
      <c r="F5" s="1">
        <v>0</v>
      </c>
      <c r="H5" s="1">
        <v>0</v>
      </c>
      <c r="I5" s="3"/>
      <c r="J5" s="5">
        <v>0</v>
      </c>
      <c r="K5" s="3"/>
      <c r="L5" s="5">
        <v>0</v>
      </c>
      <c r="M5" s="3"/>
      <c r="N5" s="5">
        <f t="shared" ref="N5:N66" si="4">PRODUCT($B5,D5)</f>
        <v>506.24265604366553</v>
      </c>
      <c r="O5" s="5">
        <f t="shared" si="0"/>
        <v>0</v>
      </c>
      <c r="P5" s="5">
        <f t="shared" si="1"/>
        <v>0</v>
      </c>
      <c r="Q5" s="5">
        <f t="shared" si="2"/>
        <v>0</v>
      </c>
      <c r="R5" s="5">
        <f t="shared" si="3"/>
        <v>0</v>
      </c>
    </row>
    <row r="6" spans="1:34" ht="12" customHeight="1" x14ac:dyDescent="0.3">
      <c r="A6" s="1">
        <v>19</v>
      </c>
      <c r="B6" s="6">
        <v>1</v>
      </c>
      <c r="C6" s="1">
        <v>4.7304499999999999E-2</v>
      </c>
      <c r="D6" s="4">
        <f>PRODUCT($B$2,C6)</f>
        <v>1754.0723883109561</v>
      </c>
      <c r="E6" s="1">
        <v>4.2275000000000004E-3</v>
      </c>
      <c r="F6" s="4">
        <f>PRODUCT($B$2,E6)</f>
        <v>156.75762393819969</v>
      </c>
      <c r="G6" s="5"/>
      <c r="H6" s="5">
        <v>0</v>
      </c>
      <c r="I6" s="5"/>
      <c r="J6" s="5">
        <v>0</v>
      </c>
      <c r="K6" s="5"/>
      <c r="L6" s="5">
        <v>0</v>
      </c>
      <c r="M6" s="5"/>
      <c r="N6" s="5">
        <f t="shared" si="4"/>
        <v>1754.0723883109561</v>
      </c>
      <c r="O6" s="5">
        <f t="shared" si="0"/>
        <v>156.75762393819969</v>
      </c>
      <c r="P6" s="5">
        <f t="shared" si="1"/>
        <v>0</v>
      </c>
      <c r="Q6" s="5">
        <f t="shared" si="2"/>
        <v>0</v>
      </c>
      <c r="R6" s="5">
        <f t="shared" si="3"/>
        <v>0</v>
      </c>
      <c r="S6" s="5"/>
      <c r="T6" s="5"/>
      <c r="U6" s="5"/>
      <c r="V6" s="5"/>
      <c r="W6" s="5"/>
      <c r="X6" s="5"/>
      <c r="Y6" s="5"/>
      <c r="Z6" s="5"/>
      <c r="AA6" s="5"/>
      <c r="AB6" s="5"/>
      <c r="AC6" s="5"/>
      <c r="AD6" s="5"/>
      <c r="AE6" s="5"/>
      <c r="AF6" s="5"/>
      <c r="AG6" s="5"/>
      <c r="AH6" s="5"/>
    </row>
    <row r="7" spans="1:34" ht="12" customHeight="1" x14ac:dyDescent="0.3">
      <c r="A7" s="1">
        <f t="shared" ref="A7:A66" si="5">SUM(A6,1)</f>
        <v>20</v>
      </c>
      <c r="B7" s="6">
        <f>PRODUCT(B6,1/B$1)</f>
        <v>0.970873786407767</v>
      </c>
      <c r="C7" s="1">
        <v>6.7478499999999997E-2</v>
      </c>
      <c r="D7" s="4">
        <f t="shared" ref="D7:D66" si="6">PRODUCT($B$2,C7)</f>
        <v>2502.1334895124319</v>
      </c>
      <c r="E7" s="1">
        <v>7.5132999999999997E-3</v>
      </c>
      <c r="F7" s="4">
        <f t="shared" ref="F7:H66" si="7">PRODUCT($B$2,E7)</f>
        <v>278.5965833080723</v>
      </c>
      <c r="G7" s="5"/>
      <c r="H7" s="4">
        <v>0</v>
      </c>
      <c r="I7" s="5"/>
      <c r="J7" s="5">
        <v>0</v>
      </c>
      <c r="K7" s="5"/>
      <c r="L7" s="5">
        <v>0</v>
      </c>
      <c r="M7" s="5"/>
      <c r="N7" s="5">
        <f t="shared" si="4"/>
        <v>2429.2558150606137</v>
      </c>
      <c r="O7" s="5">
        <f t="shared" si="0"/>
        <v>270.48211971657503</v>
      </c>
      <c r="P7" s="5">
        <f t="shared" si="1"/>
        <v>0</v>
      </c>
      <c r="Q7" s="5">
        <f t="shared" si="2"/>
        <v>0</v>
      </c>
      <c r="R7" s="5">
        <f t="shared" si="3"/>
        <v>0</v>
      </c>
      <c r="S7" s="5"/>
      <c r="T7" s="5"/>
      <c r="U7" s="5"/>
      <c r="V7" s="5"/>
      <c r="W7" s="5"/>
      <c r="X7" s="5"/>
      <c r="Y7" s="5"/>
      <c r="Z7" s="5"/>
      <c r="AA7" s="5"/>
      <c r="AB7" s="5"/>
      <c r="AC7" s="5"/>
      <c r="AD7" s="5"/>
      <c r="AE7" s="5"/>
      <c r="AF7" s="5"/>
      <c r="AG7" s="5"/>
      <c r="AH7" s="5"/>
    </row>
    <row r="8" spans="1:34" ht="12" customHeight="1" x14ac:dyDescent="0.3">
      <c r="A8" s="1">
        <f t="shared" si="5"/>
        <v>21</v>
      </c>
      <c r="B8" s="6">
        <f t="shared" ref="B8:B66" si="8">PRODUCT(B7,1/B$1)</f>
        <v>0.94259590913375435</v>
      </c>
      <c r="C8" s="1">
        <v>7.6979900000000004E-2</v>
      </c>
      <c r="D8" s="4">
        <f t="shared" si="6"/>
        <v>2854.4497256062018</v>
      </c>
      <c r="E8" s="1">
        <v>7.8557000000000002E-3</v>
      </c>
      <c r="F8" s="4">
        <f t="shared" si="7"/>
        <v>291.29293113455122</v>
      </c>
      <c r="G8" s="1">
        <v>2.5747999999999999E-3</v>
      </c>
      <c r="H8" s="4">
        <f t="shared" si="7"/>
        <v>95.474755793276529</v>
      </c>
      <c r="I8" s="5"/>
      <c r="J8" s="5">
        <v>0</v>
      </c>
      <c r="K8" s="5"/>
      <c r="L8" s="5">
        <v>0</v>
      </c>
      <c r="M8" s="5"/>
      <c r="N8" s="5">
        <f t="shared" si="4"/>
        <v>2690.5926341843733</v>
      </c>
      <c r="O8" s="5">
        <f t="shared" si="0"/>
        <v>274.57152524700842</v>
      </c>
      <c r="P8" s="5">
        <f t="shared" si="1"/>
        <v>89.994114236286663</v>
      </c>
      <c r="Q8" s="5">
        <f t="shared" si="2"/>
        <v>0</v>
      </c>
      <c r="R8" s="5">
        <f t="shared" si="3"/>
        <v>0</v>
      </c>
      <c r="S8" s="5"/>
      <c r="T8" s="5"/>
      <c r="U8" s="5"/>
      <c r="V8" s="5"/>
      <c r="W8" s="5"/>
      <c r="X8" s="5"/>
      <c r="Y8" s="5"/>
      <c r="Z8" s="5"/>
      <c r="AA8" s="5"/>
      <c r="AB8" s="5"/>
      <c r="AC8" s="5"/>
      <c r="AD8" s="5"/>
      <c r="AE8" s="5"/>
      <c r="AF8" s="5"/>
      <c r="AG8" s="5"/>
      <c r="AH8" s="5"/>
    </row>
    <row r="9" spans="1:34" ht="12" customHeight="1" x14ac:dyDescent="0.3">
      <c r="A9" s="1">
        <f t="shared" si="5"/>
        <v>22</v>
      </c>
      <c r="B9" s="6">
        <f t="shared" si="8"/>
        <v>0.91514165935315961</v>
      </c>
      <c r="C9" s="1">
        <v>7.7316200000000002E-2</v>
      </c>
      <c r="D9" s="4">
        <f t="shared" si="6"/>
        <v>2866.9198826565662</v>
      </c>
      <c r="E9" s="1">
        <v>1.0650700000000001E-2</v>
      </c>
      <c r="F9" s="4">
        <f t="shared" si="7"/>
        <v>394.93280314100139</v>
      </c>
      <c r="G9" s="1">
        <v>2.7778999999999998E-3</v>
      </c>
      <c r="H9" s="4">
        <f t="shared" ref="H9" si="9">PRODUCT($B$2,G9)</f>
        <v>103.00579622422823</v>
      </c>
      <c r="I9" s="5"/>
      <c r="J9" s="5">
        <v>0</v>
      </c>
      <c r="K9" s="5"/>
      <c r="L9" s="5">
        <v>0</v>
      </c>
      <c r="M9" s="5"/>
      <c r="N9" s="5">
        <f t="shared" si="4"/>
        <v>2623.6378186468955</v>
      </c>
      <c r="O9" s="5">
        <f t="shared" si="0"/>
        <v>361.41946079945075</v>
      </c>
      <c r="P9" s="5">
        <f t="shared" si="1"/>
        <v>94.264895279633649</v>
      </c>
      <c r="Q9" s="5">
        <f t="shared" si="2"/>
        <v>0</v>
      </c>
      <c r="R9" s="5">
        <f t="shared" si="3"/>
        <v>0</v>
      </c>
      <c r="S9" s="5"/>
      <c r="T9" s="5"/>
      <c r="U9" s="5"/>
      <c r="V9" s="5"/>
      <c r="W9" s="5"/>
      <c r="X9" s="5"/>
      <c r="Y9" s="5"/>
      <c r="Z9" s="5"/>
      <c r="AA9" s="5"/>
      <c r="AB9" s="5"/>
      <c r="AC9" s="5"/>
      <c r="AD9" s="5"/>
      <c r="AE9" s="5"/>
      <c r="AF9" s="5"/>
      <c r="AG9" s="5"/>
      <c r="AH9" s="5"/>
    </row>
    <row r="10" spans="1:34" ht="12" customHeight="1" x14ac:dyDescent="0.3">
      <c r="A10" s="1">
        <f t="shared" si="5"/>
        <v>23</v>
      </c>
      <c r="B10" s="6">
        <f t="shared" si="8"/>
        <v>0.888487047915689</v>
      </c>
      <c r="C10" s="1">
        <v>9.1418200000000005E-2</v>
      </c>
      <c r="D10" s="4">
        <f t="shared" si="6"/>
        <v>3389.8284604866058</v>
      </c>
      <c r="E10" s="1">
        <v>9.9787999999999995E-3</v>
      </c>
      <c r="F10" s="4">
        <f t="shared" si="7"/>
        <v>370.01844535884254</v>
      </c>
      <c r="G10" s="1">
        <v>3.3563E-3</v>
      </c>
      <c r="H10" s="4">
        <f t="shared" ref="H10" si="10">PRODUCT($B$2,G10)</f>
        <v>124.4531314544718</v>
      </c>
      <c r="I10" s="1">
        <v>7.6190000000000003E-4</v>
      </c>
      <c r="J10" s="4">
        <f t="shared" ref="J10:L66" si="11">PRODUCT($B$2,I10)</f>
        <v>28.251598741221606</v>
      </c>
      <c r="K10" s="5"/>
      <c r="L10" s="5">
        <v>0</v>
      </c>
      <c r="M10" s="5"/>
      <c r="N10" s="5">
        <f t="shared" si="4"/>
        <v>3011.8186817983292</v>
      </c>
      <c r="O10" s="5">
        <f t="shared" si="0"/>
        <v>328.7565961912307</v>
      </c>
      <c r="P10" s="5">
        <f t="shared" si="1"/>
        <v>110.57499536984683</v>
      </c>
      <c r="Q10" s="5">
        <f t="shared" ref="Q10:Q66" si="12">PRODUCT($B10,J10)</f>
        <v>25.101179564486582</v>
      </c>
      <c r="R10" s="5">
        <f t="shared" si="3"/>
        <v>0</v>
      </c>
      <c r="S10" s="5"/>
      <c r="T10" s="5"/>
      <c r="U10" s="5"/>
      <c r="V10" s="5"/>
      <c r="W10" s="5"/>
      <c r="X10" s="5"/>
      <c r="Y10" s="5"/>
      <c r="Z10" s="5"/>
      <c r="AA10" s="5"/>
      <c r="AB10" s="5"/>
      <c r="AC10" s="5"/>
      <c r="AD10" s="5"/>
      <c r="AE10" s="5"/>
      <c r="AF10" s="5"/>
      <c r="AG10" s="5"/>
      <c r="AH10" s="5"/>
    </row>
    <row r="11" spans="1:34" ht="12" customHeight="1" x14ac:dyDescent="0.3">
      <c r="A11" s="1">
        <f t="shared" si="5"/>
        <v>24</v>
      </c>
      <c r="B11" s="6">
        <f t="shared" si="8"/>
        <v>0.86260878438416411</v>
      </c>
      <c r="C11" s="1">
        <v>8.1199800000000003E-2</v>
      </c>
      <c r="D11" s="4">
        <f t="shared" si="6"/>
        <v>3010.9255380856362</v>
      </c>
      <c r="E11" s="1">
        <v>1.14135E-2</v>
      </c>
      <c r="F11" s="4">
        <f t="shared" si="7"/>
        <v>423.21777429181361</v>
      </c>
      <c r="G11" s="1">
        <v>4.1616999999999999E-3</v>
      </c>
      <c r="H11" s="4">
        <f t="shared" ref="H11" si="13">PRODUCT($B$2,G11)</f>
        <v>154.31772999257376</v>
      </c>
      <c r="I11" s="1">
        <v>6.5689999999999998E-4</v>
      </c>
      <c r="J11" s="4">
        <f t="shared" si="11"/>
        <v>24.358150955648341</v>
      </c>
      <c r="K11" s="5"/>
      <c r="L11" s="5">
        <v>0</v>
      </c>
      <c r="M11" s="5"/>
      <c r="N11" s="5">
        <f t="shared" si="4"/>
        <v>2597.2508182792858</v>
      </c>
      <c r="O11" s="5">
        <f t="shared" si="0"/>
        <v>365.07136981163291</v>
      </c>
      <c r="P11" s="5">
        <f t="shared" si="1"/>
        <v>133.11582947781773</v>
      </c>
      <c r="Q11" s="5">
        <f t="shared" si="12"/>
        <v>21.011554985697781</v>
      </c>
      <c r="R11" s="5">
        <f t="shared" si="3"/>
        <v>0</v>
      </c>
      <c r="S11" s="5"/>
      <c r="T11" s="5"/>
      <c r="U11" s="5"/>
      <c r="V11" s="5"/>
      <c r="W11" s="5"/>
      <c r="X11" s="5"/>
      <c r="Y11" s="5"/>
      <c r="Z11" s="5"/>
      <c r="AA11" s="5"/>
      <c r="AB11" s="5"/>
      <c r="AC11" s="5"/>
      <c r="AD11" s="5"/>
      <c r="AE11" s="5"/>
      <c r="AF11" s="5"/>
      <c r="AG11" s="5"/>
      <c r="AH11" s="5"/>
    </row>
    <row r="12" spans="1:34" ht="12" customHeight="1" x14ac:dyDescent="0.3">
      <c r="A12" s="1">
        <f t="shared" si="5"/>
        <v>25</v>
      </c>
      <c r="B12" s="6">
        <f t="shared" si="8"/>
        <v>0.83748425668365445</v>
      </c>
      <c r="C12" s="1">
        <v>9.2967599999999997E-2</v>
      </c>
      <c r="D12" s="4">
        <f t="shared" si="6"/>
        <v>3447.2809176196265</v>
      </c>
      <c r="E12" s="1">
        <v>1.0661E-2</v>
      </c>
      <c r="F12" s="4">
        <f t="shared" si="7"/>
        <v>395.31473182853858</v>
      </c>
      <c r="G12" s="1">
        <v>5.5255E-3</v>
      </c>
      <c r="H12" s="4">
        <f t="shared" ref="H12" si="14">PRODUCT($B$2,G12)</f>
        <v>204.88805465890533</v>
      </c>
      <c r="I12" s="1">
        <v>6.2089999999999997E-4</v>
      </c>
      <c r="J12" s="4">
        <f t="shared" si="11"/>
        <v>23.023254572023223</v>
      </c>
      <c r="K12" s="5"/>
      <c r="L12" s="5">
        <v>0</v>
      </c>
      <c r="M12" s="5"/>
      <c r="N12" s="5">
        <f t="shared" si="4"/>
        <v>2887.0434968724189</v>
      </c>
      <c r="O12" s="5">
        <f t="shared" si="0"/>
        <v>331.06986434152185</v>
      </c>
      <c r="P12" s="5">
        <f t="shared" si="1"/>
        <v>171.59052015937328</v>
      </c>
      <c r="Q12" s="5">
        <f t="shared" si="12"/>
        <v>19.281613241689417</v>
      </c>
      <c r="R12" s="5">
        <f t="shared" si="3"/>
        <v>0</v>
      </c>
      <c r="S12" s="5"/>
      <c r="T12" s="5"/>
      <c r="U12" s="5"/>
      <c r="V12" s="5"/>
      <c r="W12" s="5"/>
      <c r="X12" s="5"/>
      <c r="Y12" s="5"/>
      <c r="Z12" s="5"/>
      <c r="AA12" s="5"/>
      <c r="AB12" s="5"/>
      <c r="AC12" s="5"/>
      <c r="AD12" s="5"/>
      <c r="AE12" s="5"/>
      <c r="AF12" s="5"/>
      <c r="AG12" s="5"/>
      <c r="AH12" s="5"/>
    </row>
    <row r="13" spans="1:34" ht="12" customHeight="1" x14ac:dyDescent="0.3">
      <c r="A13" s="1">
        <f t="shared" si="5"/>
        <v>26</v>
      </c>
      <c r="B13" s="6">
        <f t="shared" si="8"/>
        <v>0.81309151134335389</v>
      </c>
      <c r="C13" s="1">
        <v>8.1931900000000002E-2</v>
      </c>
      <c r="D13" s="4">
        <f t="shared" si="6"/>
        <v>3038.0721392648566</v>
      </c>
      <c r="E13" s="1">
        <v>1.31634E-2</v>
      </c>
      <c r="F13" s="4">
        <f t="shared" si="7"/>
        <v>488.10486267252458</v>
      </c>
      <c r="G13" s="1">
        <v>6.4178999999999998E-3</v>
      </c>
      <c r="H13" s="4">
        <f t="shared" ref="H13" si="15">PRODUCT($B$2,G13)</f>
        <v>237.978652790768</v>
      </c>
      <c r="I13" s="1">
        <v>9.7729999999999996E-4</v>
      </c>
      <c r="J13" s="4">
        <f t="shared" si="11"/>
        <v>36.238728769911894</v>
      </c>
      <c r="K13" s="17">
        <v>8.2759999999999995E-4</v>
      </c>
      <c r="L13" s="4">
        <f t="shared" si="11"/>
        <v>30.687784641337444</v>
      </c>
      <c r="M13" s="5"/>
      <c r="N13" s="5">
        <f t="shared" si="4"/>
        <v>2470.2306672849986</v>
      </c>
      <c r="O13" s="5">
        <f t="shared" si="0"/>
        <v>396.8739204844432</v>
      </c>
      <c r="P13" s="5">
        <f t="shared" si="1"/>
        <v>193.49842246510082</v>
      </c>
      <c r="Q13" s="5">
        <f t="shared" si="12"/>
        <v>29.465402744689541</v>
      </c>
      <c r="R13" s="5">
        <f t="shared" si="3"/>
        <v>24.951977193804424</v>
      </c>
      <c r="S13" s="5"/>
      <c r="T13" s="5"/>
      <c r="U13" s="5"/>
      <c r="V13" s="5"/>
      <c r="W13" s="5"/>
      <c r="X13" s="5"/>
      <c r="Y13" s="5"/>
      <c r="Z13" s="5"/>
      <c r="AA13" s="5"/>
      <c r="AB13" s="5"/>
      <c r="AC13" s="5"/>
      <c r="AD13" s="5"/>
      <c r="AE13" s="5"/>
      <c r="AF13" s="5"/>
      <c r="AG13" s="5"/>
      <c r="AH13" s="5"/>
    </row>
    <row r="14" spans="1:34" ht="12" customHeight="1" x14ac:dyDescent="0.3">
      <c r="A14" s="1">
        <f t="shared" si="5"/>
        <v>27</v>
      </c>
      <c r="B14" s="6">
        <f t="shared" si="8"/>
        <v>0.78940923431393584</v>
      </c>
      <c r="C14" s="1">
        <v>7.7714500000000006E-2</v>
      </c>
      <c r="D14" s="4">
        <f t="shared" si="6"/>
        <v>2881.6890279231743</v>
      </c>
      <c r="E14" s="1">
        <v>1.32757E-2</v>
      </c>
      <c r="F14" s="4">
        <f t="shared" si="7"/>
        <v>492.26899778033288</v>
      </c>
      <c r="G14" s="1">
        <v>5.3128999999999997E-3</v>
      </c>
      <c r="H14" s="4">
        <f t="shared" ref="H14" si="16">PRODUCT($B$2,G14)</f>
        <v>197.00474990449698</v>
      </c>
      <c r="I14" s="1">
        <v>1.3324999999999999E-3</v>
      </c>
      <c r="J14" s="4">
        <f t="shared" si="11"/>
        <v>49.409706421679729</v>
      </c>
      <c r="K14" s="17">
        <v>2.3580000000000001E-4</v>
      </c>
      <c r="L14" s="4">
        <f t="shared" ref="L14" si="17">PRODUCT($B$2,K14)</f>
        <v>8.7435713127445265</v>
      </c>
      <c r="M14" s="5"/>
      <c r="N14" s="5">
        <f t="shared" si="4"/>
        <v>2274.8319290637032</v>
      </c>
      <c r="O14" s="5">
        <f t="shared" si="0"/>
        <v>388.60169261426114</v>
      </c>
      <c r="P14" s="5">
        <f t="shared" si="1"/>
        <v>155.51736877831738</v>
      </c>
      <c r="Q14" s="5">
        <f t="shared" si="12"/>
        <v>39.004478514014551</v>
      </c>
      <c r="R14" s="5">
        <f t="shared" si="3"/>
        <v>6.9022559351629518</v>
      </c>
      <c r="S14" s="5"/>
      <c r="T14" s="5"/>
      <c r="U14" s="5"/>
      <c r="V14" s="5"/>
      <c r="W14" s="5"/>
      <c r="X14" s="5"/>
      <c r="Y14" s="5"/>
      <c r="Z14" s="5"/>
      <c r="AA14" s="5"/>
      <c r="AB14" s="5"/>
      <c r="AC14" s="5"/>
      <c r="AD14" s="5"/>
      <c r="AE14" s="5"/>
      <c r="AF14" s="5"/>
      <c r="AG14" s="5"/>
      <c r="AH14" s="5"/>
    </row>
    <row r="15" spans="1:34" ht="12" customHeight="1" x14ac:dyDescent="0.3">
      <c r="A15" s="1">
        <f t="shared" si="5"/>
        <v>28</v>
      </c>
      <c r="B15" s="6">
        <f t="shared" si="8"/>
        <v>0.76641673234362706</v>
      </c>
      <c r="C15" s="1">
        <v>6.9195099999999995E-2</v>
      </c>
      <c r="D15" s="4">
        <f t="shared" si="6"/>
        <v>2565.7857987382895</v>
      </c>
      <c r="E15" s="1">
        <v>1.12371E-2</v>
      </c>
      <c r="F15" s="4">
        <f t="shared" si="7"/>
        <v>416.67678201205052</v>
      </c>
      <c r="G15" s="1">
        <v>5.5233000000000001E-3</v>
      </c>
      <c r="H15" s="4">
        <f t="shared" ref="H15" si="18">PRODUCT($B$2,G15)</f>
        <v>204.80647765768379</v>
      </c>
      <c r="I15" s="1">
        <v>1.4685E-3</v>
      </c>
      <c r="J15" s="4">
        <f t="shared" si="11"/>
        <v>54.452648315374624</v>
      </c>
      <c r="K15" s="17">
        <v>1.6003E-3</v>
      </c>
      <c r="L15" s="4">
        <f t="shared" ref="L15" si="19">PRODUCT($B$2,K15)</f>
        <v>59.339852297646587</v>
      </c>
      <c r="M15" s="5"/>
      <c r="N15" s="5">
        <f t="shared" si="4"/>
        <v>1966.4611677626831</v>
      </c>
      <c r="O15" s="5">
        <f t="shared" si="0"/>
        <v>319.34805771313358</v>
      </c>
      <c r="P15" s="5">
        <f t="shared" si="1"/>
        <v>156.96711136921007</v>
      </c>
      <c r="Q15" s="5">
        <f t="shared" si="12"/>
        <v>41.733420789326125</v>
      </c>
      <c r="R15" s="5">
        <f t="shared" ref="R15:R66" si="20">PRODUCT($B15,L15)</f>
        <v>45.479055695715765</v>
      </c>
      <c r="S15" s="5"/>
      <c r="T15" s="5"/>
      <c r="U15" s="5"/>
      <c r="V15" s="5"/>
      <c r="W15" s="5"/>
      <c r="X15" s="5"/>
      <c r="Y15" s="5"/>
      <c r="Z15" s="5"/>
      <c r="AA15" s="5"/>
      <c r="AB15" s="5"/>
      <c r="AC15" s="5"/>
      <c r="AD15" s="5"/>
      <c r="AE15" s="5"/>
      <c r="AF15" s="5"/>
      <c r="AG15" s="5"/>
      <c r="AH15" s="5"/>
    </row>
    <row r="16" spans="1:34" ht="12" customHeight="1" x14ac:dyDescent="0.3">
      <c r="A16" s="1">
        <f t="shared" si="5"/>
        <v>29</v>
      </c>
      <c r="B16" s="6">
        <f t="shared" si="8"/>
        <v>0.74409391489672527</v>
      </c>
      <c r="C16" s="1">
        <v>7.5715699999999997E-2</v>
      </c>
      <c r="D16" s="4">
        <f t="shared" si="6"/>
        <v>2807.5726142678996</v>
      </c>
      <c r="E16" s="1">
        <v>1.25658E-2</v>
      </c>
      <c r="F16" s="4">
        <f t="shared" si="7"/>
        <v>465.9455827043476</v>
      </c>
      <c r="G16" s="1">
        <v>5.7581000000000004E-3</v>
      </c>
      <c r="H16" s="4">
        <f t="shared" ref="H16" si="21">PRODUCT($B$2,G16)</f>
        <v>213.51296851532763</v>
      </c>
      <c r="I16" s="1">
        <v>6.5410000000000002E-4</v>
      </c>
      <c r="J16" s="4">
        <f t="shared" si="11"/>
        <v>24.254325681366389</v>
      </c>
      <c r="K16" s="17">
        <v>4.6089999999999998E-4</v>
      </c>
      <c r="L16" s="4">
        <f t="shared" ref="L16" si="22">PRODUCT($B$2,K16)</f>
        <v>17.090381755911586</v>
      </c>
      <c r="M16" s="5"/>
      <c r="N16" s="5">
        <f t="shared" si="4"/>
        <v>2089.0976979074348</v>
      </c>
      <c r="O16" s="5">
        <f t="shared" si="0"/>
        <v>346.70727276331388</v>
      </c>
      <c r="P16" s="5">
        <f t="shared" si="1"/>
        <v>158.87370062379136</v>
      </c>
      <c r="Q16" s="5">
        <f t="shared" si="12"/>
        <v>18.047496149428099</v>
      </c>
      <c r="R16" s="5">
        <f t="shared" si="20"/>
        <v>12.716849067835822</v>
      </c>
      <c r="S16" s="5"/>
      <c r="T16" s="5"/>
      <c r="U16" s="5"/>
      <c r="V16" s="5"/>
      <c r="W16" s="5"/>
      <c r="X16" s="5"/>
      <c r="Y16" s="5"/>
      <c r="Z16" s="5"/>
      <c r="AA16" s="5"/>
      <c r="AB16" s="5"/>
      <c r="AC16" s="5"/>
      <c r="AD16" s="5"/>
      <c r="AE16" s="5"/>
      <c r="AF16" s="5"/>
      <c r="AG16" s="5"/>
      <c r="AH16" s="5"/>
    </row>
    <row r="17" spans="1:34" ht="12" customHeight="1" x14ac:dyDescent="0.3">
      <c r="A17" s="1">
        <f t="shared" si="5"/>
        <v>30</v>
      </c>
      <c r="B17" s="6">
        <f t="shared" si="8"/>
        <v>0.72242127659876243</v>
      </c>
      <c r="C17" s="1">
        <v>7.8726400000000002E-2</v>
      </c>
      <c r="D17" s="4">
        <f t="shared" si="6"/>
        <v>2919.2107404395701</v>
      </c>
      <c r="E17" s="1">
        <v>1.2245799999999999E-2</v>
      </c>
      <c r="F17" s="4">
        <f t="shared" si="7"/>
        <v>454.07983707212429</v>
      </c>
      <c r="G17" s="1">
        <v>6.7242999999999999E-3</v>
      </c>
      <c r="H17" s="4">
        <f t="shared" ref="H17" si="23">PRODUCT($B$2,G17)</f>
        <v>249.34010423362176</v>
      </c>
      <c r="I17" s="1">
        <v>2.0693999999999999E-3</v>
      </c>
      <c r="J17" s="4">
        <f t="shared" si="11"/>
        <v>76.734293785383883</v>
      </c>
      <c r="K17" s="17">
        <v>1.1784E-3</v>
      </c>
      <c r="L17" s="4">
        <f t="shared" ref="L17" si="24">PRODUCT($B$2,K17)</f>
        <v>43.695608290662214</v>
      </c>
      <c r="M17" s="5"/>
      <c r="N17" s="5">
        <f t="shared" si="4"/>
        <v>2108.899949769173</v>
      </c>
      <c r="O17" s="5">
        <f t="shared" si="0"/>
        <v>328.03693557540208</v>
      </c>
      <c r="P17" s="5">
        <f t="shared" si="1"/>
        <v>180.12859640772152</v>
      </c>
      <c r="Q17" s="5">
        <f t="shared" si="12"/>
        <v>55.434486475341508</v>
      </c>
      <c r="R17" s="5">
        <f t="shared" si="20"/>
        <v>31.566637123099664</v>
      </c>
      <c r="S17" s="5"/>
      <c r="T17" s="5"/>
      <c r="U17" s="5"/>
      <c r="V17" s="5"/>
      <c r="W17" s="5"/>
      <c r="X17" s="5"/>
      <c r="Y17" s="5"/>
      <c r="Z17" s="5"/>
      <c r="AA17" s="5"/>
      <c r="AB17" s="5"/>
      <c r="AC17" s="5"/>
      <c r="AD17" s="5"/>
      <c r="AE17" s="5"/>
      <c r="AF17" s="5"/>
      <c r="AG17" s="5"/>
      <c r="AH17" s="5"/>
    </row>
    <row r="18" spans="1:34" ht="12" customHeight="1" x14ac:dyDescent="0.3">
      <c r="A18" s="1">
        <f t="shared" si="5"/>
        <v>31</v>
      </c>
      <c r="B18" s="6">
        <f t="shared" si="8"/>
        <v>0.70137988019297326</v>
      </c>
      <c r="C18" s="1">
        <v>6.8968699999999994E-2</v>
      </c>
      <c r="D18" s="4">
        <f t="shared" si="6"/>
        <v>2557.3907837034917</v>
      </c>
      <c r="E18" s="1">
        <v>1.34734E-2</v>
      </c>
      <c r="F18" s="4">
        <f t="shared" si="7"/>
        <v>499.59980375374084</v>
      </c>
      <c r="G18" s="1">
        <v>7.7818999999999996E-3</v>
      </c>
      <c r="H18" s="4">
        <f t="shared" ref="H18" si="25">PRODUCT($B$2,G18)</f>
        <v>288.55639354811967</v>
      </c>
      <c r="I18" s="1">
        <v>1.2702E-3</v>
      </c>
      <c r="J18" s="4">
        <f t="shared" si="11"/>
        <v>47.099594068906264</v>
      </c>
      <c r="K18" s="17">
        <v>1.851E-4</v>
      </c>
      <c r="L18" s="4">
        <f t="shared" ref="L18" si="26">PRODUCT($B$2,K18)</f>
        <v>6.8635922391391508</v>
      </c>
      <c r="M18" s="5"/>
      <c r="N18" s="5">
        <f t="shared" si="4"/>
        <v>1793.702441480569</v>
      </c>
      <c r="O18" s="5">
        <f t="shared" si="0"/>
        <v>350.40925050123172</v>
      </c>
      <c r="P18" s="5">
        <f t="shared" si="1"/>
        <v>202.38764873569662</v>
      </c>
      <c r="Q18" s="5">
        <f t="shared" si="12"/>
        <v>33.034707645187147</v>
      </c>
      <c r="R18" s="5">
        <f t="shared" si="20"/>
        <v>4.8139855023808389</v>
      </c>
      <c r="S18" s="5"/>
      <c r="T18" s="5"/>
      <c r="U18" s="5"/>
      <c r="V18" s="5"/>
      <c r="W18" s="5"/>
      <c r="X18" s="5"/>
      <c r="Y18" s="5"/>
      <c r="Z18" s="5"/>
      <c r="AA18" s="5"/>
      <c r="AB18" s="5"/>
      <c r="AC18" s="5"/>
      <c r="AD18" s="5"/>
      <c r="AE18" s="5"/>
      <c r="AF18" s="5"/>
      <c r="AG18" s="5"/>
      <c r="AH18" s="5"/>
    </row>
    <row r="19" spans="1:34" ht="12" customHeight="1" x14ac:dyDescent="0.3">
      <c r="A19" s="1">
        <f t="shared" si="5"/>
        <v>32</v>
      </c>
      <c r="B19" s="6">
        <f t="shared" si="8"/>
        <v>0.68095133999317792</v>
      </c>
      <c r="C19" s="1">
        <v>7.0831000000000005E-2</v>
      </c>
      <c r="D19" s="4">
        <f t="shared" si="6"/>
        <v>2626.4457152375212</v>
      </c>
      <c r="E19" s="1">
        <v>1.3618E-2</v>
      </c>
      <c r="F19" s="4">
        <f t="shared" si="7"/>
        <v>504.96163756130176</v>
      </c>
      <c r="G19" s="1">
        <v>6.7146999999999997E-3</v>
      </c>
      <c r="H19" s="4">
        <f t="shared" ref="H19" si="27">PRODUCT($B$2,G19)</f>
        <v>248.98413186465507</v>
      </c>
      <c r="I19" s="1">
        <v>1.3408999999999999E-3</v>
      </c>
      <c r="J19" s="4">
        <f t="shared" si="11"/>
        <v>49.721182244525586</v>
      </c>
      <c r="K19" s="17">
        <v>1.8783000000000001E-3</v>
      </c>
      <c r="L19" s="4">
        <f t="shared" ref="L19" si="28">PRODUCT($B$2,K19)</f>
        <v>69.648218815640561</v>
      </c>
      <c r="M19" s="5"/>
      <c r="N19" s="5">
        <f t="shared" si="4"/>
        <v>1788.4817292103307</v>
      </c>
      <c r="O19" s="5">
        <f t="shared" si="0"/>
        <v>343.85430374251786</v>
      </c>
      <c r="P19" s="5">
        <f t="shared" si="1"/>
        <v>169.54607823027499</v>
      </c>
      <c r="Q19" s="5">
        <f t="shared" si="12"/>
        <v>33.857705675454703</v>
      </c>
      <c r="R19" s="5">
        <f t="shared" si="20"/>
        <v>47.427047930648506</v>
      </c>
      <c r="S19" s="5"/>
      <c r="T19" s="5"/>
      <c r="U19" s="5"/>
      <c r="V19" s="5"/>
      <c r="W19" s="5"/>
      <c r="X19" s="5"/>
      <c r="Y19" s="5"/>
      <c r="Z19" s="5"/>
      <c r="AA19" s="5"/>
      <c r="AB19" s="5"/>
      <c r="AC19" s="5"/>
      <c r="AD19" s="5"/>
      <c r="AE19" s="5"/>
      <c r="AF19" s="5"/>
      <c r="AG19" s="5"/>
      <c r="AH19" s="5"/>
    </row>
    <row r="20" spans="1:34" ht="12" customHeight="1" x14ac:dyDescent="0.3">
      <c r="A20" s="1">
        <f t="shared" si="5"/>
        <v>33</v>
      </c>
      <c r="B20" s="6">
        <f t="shared" si="8"/>
        <v>0.66111780581861934</v>
      </c>
      <c r="C20" s="1">
        <v>7.2429099999999996E-2</v>
      </c>
      <c r="D20" s="4">
        <f t="shared" si="6"/>
        <v>2685.7039905339461</v>
      </c>
      <c r="E20" s="1">
        <v>1.36352E-2</v>
      </c>
      <c r="F20" s="4">
        <f t="shared" si="7"/>
        <v>505.59942138903375</v>
      </c>
      <c r="G20" s="1">
        <v>6.7957E-3</v>
      </c>
      <c r="H20" s="4">
        <f t="shared" ref="H20" si="29">PRODUCT($B$2,G20)</f>
        <v>251.9876487278116</v>
      </c>
      <c r="I20" s="1">
        <v>1.6838999999999999E-3</v>
      </c>
      <c r="J20" s="4">
        <f t="shared" si="11"/>
        <v>62.439778344064912</v>
      </c>
      <c r="K20" s="17">
        <v>7.3559999999999999E-4</v>
      </c>
      <c r="L20" s="4">
        <f t="shared" ref="L20" si="30">PRODUCT($B$2,K20)</f>
        <v>27.276382772073251</v>
      </c>
      <c r="M20" s="5"/>
      <c r="N20" s="5">
        <f t="shared" si="4"/>
        <v>1775.5667293001125</v>
      </c>
      <c r="O20" s="5">
        <f t="shared" si="0"/>
        <v>334.26078009188149</v>
      </c>
      <c r="P20" s="5">
        <f t="shared" si="1"/>
        <v>166.59352142032381</v>
      </c>
      <c r="Q20" s="5">
        <f t="shared" si="12"/>
        <v>41.280049254629141</v>
      </c>
      <c r="R20" s="5">
        <f t="shared" si="20"/>
        <v>18.032902328941859</v>
      </c>
      <c r="S20" s="5"/>
      <c r="T20" s="5"/>
      <c r="U20" s="5"/>
      <c r="V20" s="5"/>
      <c r="W20" s="5"/>
      <c r="X20" s="5"/>
      <c r="Y20" s="5"/>
      <c r="Z20" s="5"/>
      <c r="AA20" s="5"/>
      <c r="AB20" s="5"/>
      <c r="AC20" s="5"/>
      <c r="AD20" s="5"/>
      <c r="AE20" s="5"/>
      <c r="AF20" s="5"/>
      <c r="AG20" s="5"/>
      <c r="AH20" s="5"/>
    </row>
    <row r="21" spans="1:34" ht="12" customHeight="1" x14ac:dyDescent="0.3">
      <c r="A21" s="1">
        <f t="shared" si="5"/>
        <v>34</v>
      </c>
      <c r="B21" s="6">
        <f t="shared" si="8"/>
        <v>0.64186194739671787</v>
      </c>
      <c r="C21" s="1">
        <v>6.2792000000000001E-2</v>
      </c>
      <c r="D21" s="4">
        <f t="shared" si="6"/>
        <v>2328.3559366830123</v>
      </c>
      <c r="E21" s="1">
        <v>1.4136299999999999E-2</v>
      </c>
      <c r="F21" s="4">
        <f t="shared" si="7"/>
        <v>524.1804374399934</v>
      </c>
      <c r="G21" s="1">
        <v>6.0597999999999997E-3</v>
      </c>
      <c r="H21" s="4">
        <f t="shared" ref="H21" si="31">PRODUCT($B$2,G21)</f>
        <v>224.70014181920811</v>
      </c>
      <c r="I21" s="1">
        <v>1.5992999999999999E-3</v>
      </c>
      <c r="J21" s="4">
        <f t="shared" si="11"/>
        <v>59.30277184254588</v>
      </c>
      <c r="K21" s="17">
        <v>6.4389999999999998E-4</v>
      </c>
      <c r="L21" s="4">
        <f t="shared" ref="L21" si="32">PRODUCT($B$2,K21)</f>
        <v>23.876105039339272</v>
      </c>
      <c r="M21" s="5"/>
      <c r="N21" s="5">
        <f t="shared" si="4"/>
        <v>1494.4830757520674</v>
      </c>
      <c r="O21" s="5">
        <f t="shared" si="0"/>
        <v>336.4514763624976</v>
      </c>
      <c r="P21" s="5">
        <f t="shared" si="1"/>
        <v>144.2264706083956</v>
      </c>
      <c r="Q21" s="5">
        <f t="shared" si="12"/>
        <v>38.064192620879744</v>
      </c>
      <c r="R21" s="5">
        <f t="shared" si="20"/>
        <v>15.325163276798895</v>
      </c>
      <c r="S21" s="5"/>
      <c r="T21" s="5"/>
      <c r="U21" s="5"/>
      <c r="V21" s="5"/>
      <c r="W21" s="5"/>
      <c r="X21" s="5"/>
      <c r="Y21" s="5"/>
      <c r="Z21" s="5"/>
      <c r="AA21" s="5"/>
      <c r="AB21" s="5"/>
      <c r="AC21" s="5"/>
      <c r="AD21" s="5"/>
      <c r="AE21" s="5"/>
      <c r="AF21" s="5"/>
      <c r="AG21" s="5"/>
      <c r="AH21" s="5"/>
    </row>
    <row r="22" spans="1:34" ht="12" customHeight="1" x14ac:dyDescent="0.3">
      <c r="A22" s="1">
        <f t="shared" si="5"/>
        <v>35</v>
      </c>
      <c r="B22" s="6">
        <f t="shared" si="8"/>
        <v>0.62316693922011446</v>
      </c>
      <c r="C22" s="1">
        <v>5.9871800000000003E-2</v>
      </c>
      <c r="D22" s="4">
        <f t="shared" si="6"/>
        <v>2220.0735916979547</v>
      </c>
      <c r="E22" s="1">
        <v>1.08863E-2</v>
      </c>
      <c r="F22" s="4">
        <f t="shared" si="7"/>
        <v>403.66895836272573</v>
      </c>
      <c r="G22" s="1">
        <v>5.9255999999999996E-3</v>
      </c>
      <c r="H22" s="4">
        <f t="shared" ref="H22" si="33">PRODUCT($B$2,G22)</f>
        <v>219.72394474469448</v>
      </c>
      <c r="I22" s="1">
        <v>2.2431E-3</v>
      </c>
      <c r="J22" s="4">
        <f t="shared" si="11"/>
        <v>83.175168836375093</v>
      </c>
      <c r="K22" s="17">
        <v>1.5671000000000001E-3</v>
      </c>
      <c r="L22" s="4">
        <f t="shared" ref="L22" si="34">PRODUCT($B$2,K22)</f>
        <v>58.108781188303425</v>
      </c>
      <c r="M22" s="5"/>
      <c r="N22" s="5">
        <f t="shared" si="4"/>
        <v>1383.4764649818205</v>
      </c>
      <c r="O22" s="5">
        <f t="shared" si="0"/>
        <v>251.55314924107162</v>
      </c>
      <c r="P22" s="5">
        <f t="shared" si="1"/>
        <v>136.92469811992081</v>
      </c>
      <c r="Q22" s="5">
        <f t="shared" si="12"/>
        <v>51.832015382880115</v>
      </c>
      <c r="R22" s="5">
        <f t="shared" si="20"/>
        <v>36.211471314926413</v>
      </c>
      <c r="S22" s="5"/>
      <c r="T22" s="5"/>
      <c r="U22" s="5"/>
      <c r="V22" s="5"/>
      <c r="W22" s="5"/>
      <c r="X22" s="5"/>
      <c r="Y22" s="5"/>
      <c r="Z22" s="5"/>
      <c r="AA22" s="5"/>
      <c r="AB22" s="5"/>
      <c r="AC22" s="5"/>
      <c r="AD22" s="5"/>
      <c r="AE22" s="5"/>
      <c r="AF22" s="5"/>
      <c r="AG22" s="5"/>
      <c r="AH22" s="5"/>
    </row>
    <row r="23" spans="1:34" ht="12" customHeight="1" x14ac:dyDescent="0.3">
      <c r="A23" s="1">
        <f t="shared" si="5"/>
        <v>36</v>
      </c>
      <c r="B23" s="6">
        <f t="shared" si="8"/>
        <v>0.60501644584477132</v>
      </c>
      <c r="C23" s="1">
        <v>5.8943599999999999E-2</v>
      </c>
      <c r="D23" s="4">
        <f t="shared" si="6"/>
        <v>2185.655513273487</v>
      </c>
      <c r="E23" s="1">
        <v>1.42778E-2</v>
      </c>
      <c r="F23" s="4">
        <f t="shared" si="7"/>
        <v>529.42732183674207</v>
      </c>
      <c r="G23" s="1">
        <v>6.5379000000000001E-3</v>
      </c>
      <c r="H23" s="4">
        <f t="shared" ref="H23" si="35">PRODUCT($B$2,G23)</f>
        <v>242.42830740285171</v>
      </c>
      <c r="I23" s="1">
        <v>1.6419E-3</v>
      </c>
      <c r="J23" s="4">
        <f t="shared" si="11"/>
        <v>60.882399229835606</v>
      </c>
      <c r="K23" s="17">
        <v>9.209E-4</v>
      </c>
      <c r="L23" s="4">
        <f t="shared" ref="L23" si="36">PRODUCT($B$2,K23)</f>
        <v>34.147391102232547</v>
      </c>
      <c r="M23" s="5"/>
      <c r="N23" s="5">
        <f t="shared" si="4"/>
        <v>1322.3575304817546</v>
      </c>
      <c r="O23" s="5">
        <f t="shared" si="0"/>
        <v>320.31223659078159</v>
      </c>
      <c r="P23" s="5">
        <f t="shared" si="1"/>
        <v>146.673112917037</v>
      </c>
      <c r="Q23" s="5">
        <f t="shared" si="12"/>
        <v>36.834852796537582</v>
      </c>
      <c r="R23" s="5">
        <f t="shared" si="20"/>
        <v>20.659733199544103</v>
      </c>
      <c r="S23" s="5"/>
      <c r="T23" s="5"/>
      <c r="U23" s="5"/>
      <c r="V23" s="5"/>
      <c r="W23" s="5"/>
      <c r="X23" s="5"/>
      <c r="Y23" s="5"/>
      <c r="Z23" s="5"/>
      <c r="AA23" s="5"/>
      <c r="AB23" s="5"/>
      <c r="AC23" s="5"/>
      <c r="AD23" s="5"/>
      <c r="AE23" s="5"/>
      <c r="AF23" s="5"/>
      <c r="AG23" s="5"/>
      <c r="AH23" s="5"/>
    </row>
    <row r="24" spans="1:34" ht="12" customHeight="1" x14ac:dyDescent="0.3">
      <c r="A24" s="1">
        <f t="shared" si="5"/>
        <v>37</v>
      </c>
      <c r="B24" s="6">
        <f t="shared" si="8"/>
        <v>0.58739460761628282</v>
      </c>
      <c r="C24" s="1">
        <v>6.8879899999999994E-2</v>
      </c>
      <c r="D24" s="4">
        <f t="shared" si="6"/>
        <v>2554.0980392905499</v>
      </c>
      <c r="E24" s="1">
        <v>1.4236499999999999E-2</v>
      </c>
      <c r="F24" s="4">
        <f t="shared" si="7"/>
        <v>527.89589904108323</v>
      </c>
      <c r="G24" s="1">
        <v>6.4009999999999996E-3</v>
      </c>
      <c r="H24" s="4">
        <f t="shared" ref="H24" si="37">PRODUCT($B$2,G24)</f>
        <v>237.35199309956619</v>
      </c>
      <c r="I24" s="1">
        <v>1.7285E-3</v>
      </c>
      <c r="J24" s="4">
        <f t="shared" si="11"/>
        <v>64.093566641556038</v>
      </c>
      <c r="K24" s="17">
        <v>4.7780000000000001E-4</v>
      </c>
      <c r="L24" s="4">
        <f t="shared" ref="L24" si="38">PRODUCT($B$2,K24)</f>
        <v>17.717041447113377</v>
      </c>
      <c r="M24" s="5"/>
      <c r="N24" s="5">
        <f t="shared" si="4"/>
        <v>1500.2634156025899</v>
      </c>
      <c r="O24" s="5">
        <f t="shared" si="0"/>
        <v>310.08320447948194</v>
      </c>
      <c r="P24" s="5">
        <f t="shared" si="1"/>
        <v>139.41928085366234</v>
      </c>
      <c r="Q24" s="5">
        <f t="shared" si="12"/>
        <v>37.64821542814488</v>
      </c>
      <c r="R24" s="5">
        <f t="shared" si="20"/>
        <v>10.406894608948582</v>
      </c>
      <c r="S24" s="5"/>
      <c r="T24" s="5"/>
      <c r="U24" s="5"/>
      <c r="V24" s="5"/>
      <c r="W24" s="5"/>
      <c r="X24" s="5"/>
      <c r="Y24" s="5"/>
      <c r="Z24" s="5"/>
      <c r="AA24" s="5"/>
      <c r="AB24" s="5"/>
      <c r="AC24" s="5"/>
      <c r="AD24" s="5"/>
      <c r="AE24" s="5"/>
      <c r="AF24" s="5"/>
      <c r="AG24" s="5"/>
      <c r="AH24" s="5"/>
    </row>
    <row r="25" spans="1:34" ht="12" customHeight="1" x14ac:dyDescent="0.3">
      <c r="A25" s="1">
        <f t="shared" si="5"/>
        <v>38</v>
      </c>
      <c r="B25" s="6">
        <f t="shared" si="8"/>
        <v>0.57028602681192508</v>
      </c>
      <c r="C25" s="1">
        <v>6.20034E-2</v>
      </c>
      <c r="D25" s="4">
        <f t="shared" si="6"/>
        <v>2299.114289790602</v>
      </c>
      <c r="E25" s="1">
        <v>1.29471E-2</v>
      </c>
      <c r="F25" s="4">
        <f t="shared" si="7"/>
        <v>480.0843602342436</v>
      </c>
      <c r="G25" s="1">
        <v>7.0334000000000004E-3</v>
      </c>
      <c r="H25" s="4">
        <f t="shared" ref="H25" si="39">PRODUCT($B$2,G25)</f>
        <v>260.80167290524747</v>
      </c>
      <c r="I25" s="1">
        <v>1.5767000000000001E-3</v>
      </c>
      <c r="J25" s="4">
        <f t="shared" si="11"/>
        <v>58.464753557270122</v>
      </c>
      <c r="K25" s="17">
        <v>9.9749999999999991E-4</v>
      </c>
      <c r="L25" s="4">
        <f t="shared" ref="L25" si="40">PRODUCT($B$2,K25)</f>
        <v>36.987753962945987</v>
      </c>
      <c r="M25" s="5"/>
      <c r="N25" s="5">
        <f t="shared" si="4"/>
        <v>1311.1527535112034</v>
      </c>
      <c r="O25" s="5">
        <f t="shared" si="0"/>
        <v>273.78540233253176</v>
      </c>
      <c r="P25" s="5">
        <f t="shared" si="1"/>
        <v>148.73154982703687</v>
      </c>
      <c r="Q25" s="5">
        <f t="shared" si="12"/>
        <v>33.341632014713944</v>
      </c>
      <c r="R25" s="5">
        <f t="shared" si="20"/>
        <v>21.093599248225505</v>
      </c>
      <c r="S25" s="5"/>
      <c r="T25" s="5"/>
      <c r="U25" s="5"/>
      <c r="V25" s="5"/>
      <c r="W25" s="5"/>
      <c r="X25" s="5"/>
      <c r="Y25" s="5"/>
      <c r="Z25" s="5"/>
      <c r="AA25" s="5"/>
      <c r="AB25" s="5"/>
      <c r="AC25" s="5"/>
      <c r="AD25" s="5"/>
      <c r="AE25" s="5"/>
      <c r="AF25" s="5"/>
      <c r="AG25" s="5"/>
      <c r="AH25" s="5"/>
    </row>
    <row r="26" spans="1:34" ht="12" customHeight="1" x14ac:dyDescent="0.3">
      <c r="A26" s="1">
        <f t="shared" si="5"/>
        <v>39</v>
      </c>
      <c r="B26" s="6">
        <f t="shared" si="8"/>
        <v>0.55367575418633508</v>
      </c>
      <c r="C26" s="1">
        <v>6.5357299999999993E-2</v>
      </c>
      <c r="D26" s="4">
        <f t="shared" si="6"/>
        <v>2423.4784281528318</v>
      </c>
      <c r="E26" s="1">
        <v>1.2930799999999999E-2</v>
      </c>
      <c r="F26" s="4">
        <f t="shared" si="7"/>
        <v>479.47994881610225</v>
      </c>
      <c r="G26" s="1">
        <v>6.1891000000000003E-3</v>
      </c>
      <c r="H26" s="4">
        <f t="shared" ref="H26" si="41">PRODUCT($B$2,G26)</f>
        <v>229.49464466372837</v>
      </c>
      <c r="I26" s="1">
        <v>1.8167000000000001E-3</v>
      </c>
      <c r="J26" s="4">
        <f t="shared" si="11"/>
        <v>67.364062781437582</v>
      </c>
      <c r="K26" s="17">
        <v>1.8362000000000001E-3</v>
      </c>
      <c r="L26" s="4">
        <f t="shared" ref="L26" si="42">PRODUCT($B$2,K26)</f>
        <v>68.087131655901189</v>
      </c>
      <c r="M26" s="5"/>
      <c r="N26" s="5">
        <f t="shared" si="4"/>
        <v>1341.821246461833</v>
      </c>
      <c r="O26" s="5">
        <f t="shared" si="0"/>
        <v>265.47642227798076</v>
      </c>
      <c r="P26" s="5">
        <f t="shared" si="1"/>
        <v>127.06562046591478</v>
      </c>
      <c r="Q26" s="5">
        <f t="shared" si="12"/>
        <v>37.297848265568078</v>
      </c>
      <c r="R26" s="5">
        <f t="shared" si="20"/>
        <v>37.698193969965381</v>
      </c>
      <c r="S26" s="5"/>
      <c r="T26" s="5"/>
      <c r="U26" s="5"/>
      <c r="V26" s="5"/>
      <c r="W26" s="5"/>
      <c r="X26" s="5"/>
      <c r="Y26" s="5"/>
      <c r="Z26" s="5"/>
      <c r="AA26" s="5"/>
      <c r="AB26" s="5"/>
      <c r="AC26" s="5"/>
      <c r="AD26" s="5"/>
      <c r="AE26" s="5"/>
      <c r="AF26" s="5"/>
      <c r="AG26" s="5"/>
      <c r="AH26" s="5"/>
    </row>
    <row r="27" spans="1:34" ht="12" customHeight="1" x14ac:dyDescent="0.3">
      <c r="A27" s="1">
        <f t="shared" si="5"/>
        <v>40</v>
      </c>
      <c r="B27" s="6">
        <f t="shared" si="8"/>
        <v>0.53754927590906321</v>
      </c>
      <c r="C27" s="1">
        <v>5.08686E-2</v>
      </c>
      <c r="D27" s="4">
        <f t="shared" si="6"/>
        <v>1886.2308383353527</v>
      </c>
      <c r="E27" s="1">
        <v>9.9281999999999999E-3</v>
      </c>
      <c r="F27" s="4">
        <f t="shared" si="7"/>
        <v>368.14217433074725</v>
      </c>
      <c r="G27" s="1">
        <v>5.0282E-3</v>
      </c>
      <c r="H27" s="4">
        <f t="shared" ref="H27" si="43">PRODUCT($B$2,G27)</f>
        <v>186.44794433732835</v>
      </c>
      <c r="I27" s="1">
        <v>1.9134E-3</v>
      </c>
      <c r="J27" s="4">
        <f t="shared" si="11"/>
        <v>70.949742789675042</v>
      </c>
      <c r="K27" s="17">
        <v>8.4590000000000002E-4</v>
      </c>
      <c r="L27" s="4">
        <f t="shared" ref="L27" si="44">PRODUCT($B$2,K27)</f>
        <v>31.366356969680215</v>
      </c>
      <c r="M27" s="5"/>
      <c r="N27" s="5">
        <f t="shared" si="4"/>
        <v>1013.9420213445142</v>
      </c>
      <c r="O27" s="5">
        <f t="shared" si="0"/>
        <v>197.89455924308129</v>
      </c>
      <c r="P27" s="5">
        <f t="shared" si="1"/>
        <v>100.22495747326418</v>
      </c>
      <c r="Q27" s="5">
        <f t="shared" si="12"/>
        <v>38.138982862524095</v>
      </c>
      <c r="R27" s="5">
        <f t="shared" si="20"/>
        <v>16.860962476956797</v>
      </c>
      <c r="S27" s="5"/>
      <c r="T27" s="5"/>
      <c r="U27" s="5"/>
      <c r="V27" s="5"/>
      <c r="W27" s="5"/>
      <c r="X27" s="5"/>
      <c r="Y27" s="5"/>
      <c r="Z27" s="5"/>
      <c r="AA27" s="5"/>
      <c r="AB27" s="5"/>
      <c r="AC27" s="5"/>
      <c r="AD27" s="5"/>
      <c r="AE27" s="5"/>
      <c r="AF27" s="5"/>
      <c r="AG27" s="5"/>
      <c r="AH27" s="5"/>
    </row>
    <row r="28" spans="1:34" ht="12" customHeight="1" x14ac:dyDescent="0.3">
      <c r="A28" s="1">
        <f t="shared" si="5"/>
        <v>41</v>
      </c>
      <c r="B28" s="6">
        <f t="shared" si="8"/>
        <v>0.52189250088258565</v>
      </c>
      <c r="C28" s="1">
        <v>5.8874700000000002E-2</v>
      </c>
      <c r="D28" s="4">
        <f t="shared" si="6"/>
        <v>2183.1006699170489</v>
      </c>
      <c r="E28" s="1">
        <v>1.10776E-2</v>
      </c>
      <c r="F28" s="4">
        <f t="shared" si="7"/>
        <v>410.76244942348922</v>
      </c>
      <c r="G28" s="1">
        <v>4.2794E-3</v>
      </c>
      <c r="H28" s="4">
        <f t="shared" ref="H28" si="45">PRODUCT($B$2,G28)</f>
        <v>158.68209955792588</v>
      </c>
      <c r="I28" s="1">
        <v>1.4747E-3</v>
      </c>
      <c r="J28" s="4">
        <f t="shared" si="11"/>
        <v>54.682547136998949</v>
      </c>
      <c r="K28" s="17">
        <v>1.6934999999999999E-3</v>
      </c>
      <c r="L28" s="4">
        <f t="shared" ref="L28" si="46">PRODUCT($B$2,K28)</f>
        <v>62.795750713031609</v>
      </c>
      <c r="M28" s="5"/>
      <c r="N28" s="5">
        <f t="shared" si="4"/>
        <v>1139.3438683014567</v>
      </c>
      <c r="O28" s="5">
        <f t="shared" si="0"/>
        <v>214.37384199828139</v>
      </c>
      <c r="P28" s="5">
        <f t="shared" si="1"/>
        <v>82.814997783585383</v>
      </c>
      <c r="Q28" s="5">
        <f t="shared" si="12"/>
        <v>28.538411279958254</v>
      </c>
      <c r="R28" s="5">
        <f t="shared" si="20"/>
        <v>32.772631384423477</v>
      </c>
      <c r="S28" s="5"/>
      <c r="T28" s="5"/>
      <c r="U28" s="5"/>
      <c r="V28" s="5"/>
      <c r="W28" s="5"/>
      <c r="X28" s="5"/>
      <c r="Y28" s="5"/>
      <c r="Z28" s="5"/>
      <c r="AA28" s="5"/>
      <c r="AB28" s="5"/>
      <c r="AC28" s="5"/>
      <c r="AD28" s="5"/>
      <c r="AE28" s="5"/>
      <c r="AF28" s="5"/>
      <c r="AG28" s="5"/>
      <c r="AH28" s="5"/>
    </row>
    <row r="29" spans="1:34" ht="12" customHeight="1" x14ac:dyDescent="0.3">
      <c r="A29" s="1">
        <f t="shared" si="5"/>
        <v>42</v>
      </c>
      <c r="B29" s="6">
        <f t="shared" si="8"/>
        <v>0.50669174842969478</v>
      </c>
      <c r="C29" s="1">
        <v>5.4144400000000002E-2</v>
      </c>
      <c r="D29" s="4">
        <f t="shared" si="6"/>
        <v>2007.6989931542184</v>
      </c>
      <c r="E29" s="1">
        <v>1.0163E-2</v>
      </c>
      <c r="F29" s="4">
        <f t="shared" si="7"/>
        <v>376.84866518839107</v>
      </c>
      <c r="G29" s="1">
        <v>4.9220000000000002E-3</v>
      </c>
      <c r="H29" s="4">
        <f t="shared" ref="H29" si="47">PRODUCT($B$2,G29)</f>
        <v>182.51000000563425</v>
      </c>
      <c r="I29" s="1">
        <v>2.3744999999999999E-3</v>
      </c>
      <c r="J29" s="4">
        <f t="shared" si="11"/>
        <v>88.047540636606769</v>
      </c>
      <c r="K29" s="17">
        <v>6.0190000000000005E-4</v>
      </c>
      <c r="L29" s="4">
        <f t="shared" ref="L29" si="48">PRODUCT($B$2,K29)</f>
        <v>22.31872592510997</v>
      </c>
      <c r="M29" s="5"/>
      <c r="N29" s="5">
        <f t="shared" si="4"/>
        <v>1017.2845131618487</v>
      </c>
      <c r="O29" s="5">
        <f t="shared" si="0"/>
        <v>190.94610905770253</v>
      </c>
      <c r="P29" s="5">
        <f t="shared" si="1"/>
        <v>92.476311008758429</v>
      </c>
      <c r="Q29" s="5">
        <f t="shared" si="12"/>
        <v>44.612962310096883</v>
      </c>
      <c r="R29" s="5">
        <f t="shared" si="20"/>
        <v>11.308714261717128</v>
      </c>
      <c r="S29" s="5"/>
      <c r="T29" s="5"/>
      <c r="U29" s="5"/>
      <c r="V29" s="5"/>
      <c r="W29" s="5"/>
      <c r="X29" s="5"/>
      <c r="Y29" s="5"/>
      <c r="Z29" s="5"/>
      <c r="AA29" s="5"/>
      <c r="AB29" s="5"/>
      <c r="AC29" s="5"/>
      <c r="AD29" s="5"/>
      <c r="AE29" s="5"/>
      <c r="AF29" s="5"/>
      <c r="AG29" s="5"/>
      <c r="AH29" s="5"/>
    </row>
    <row r="30" spans="1:34" ht="12" customHeight="1" x14ac:dyDescent="0.3">
      <c r="A30" s="1">
        <f t="shared" si="5"/>
        <v>43</v>
      </c>
      <c r="B30" s="6">
        <f t="shared" si="8"/>
        <v>0.49193373633950949</v>
      </c>
      <c r="C30" s="1">
        <v>4.8548000000000001E-2</v>
      </c>
      <c r="D30" s="4">
        <f t="shared" si="6"/>
        <v>1800.1819342286738</v>
      </c>
      <c r="E30" s="1">
        <v>7.3109999999999998E-3</v>
      </c>
      <c r="F30" s="4">
        <f t="shared" si="7"/>
        <v>271.09520724120114</v>
      </c>
      <c r="G30" s="1">
        <v>5.1358000000000003E-3</v>
      </c>
      <c r="H30" s="4">
        <f t="shared" ref="H30" si="49">PRODUCT($B$2,G30)</f>
        <v>190.43780130616344</v>
      </c>
      <c r="I30" s="1">
        <v>1.8240000000000001E-3</v>
      </c>
      <c r="J30" s="4">
        <f t="shared" si="11"/>
        <v>67.634750103672673</v>
      </c>
      <c r="K30" s="17">
        <v>1.8883999999999999E-3</v>
      </c>
      <c r="L30" s="4">
        <f t="shared" ref="L30" si="50">PRODUCT($B$2,K30)</f>
        <v>70.022731412157597</v>
      </c>
      <c r="M30" s="5"/>
      <c r="N30" s="5">
        <f t="shared" si="4"/>
        <v>885.57022499599657</v>
      </c>
      <c r="O30" s="5">
        <f t="shared" si="0"/>
        <v>133.36087820189772</v>
      </c>
      <c r="P30" s="5">
        <f t="shared" si="1"/>
        <v>93.682779136822106</v>
      </c>
      <c r="Q30" s="5">
        <f t="shared" si="12"/>
        <v>33.271815324888728</v>
      </c>
      <c r="R30" s="5">
        <f t="shared" si="20"/>
        <v>34.446543892280623</v>
      </c>
      <c r="S30" s="5"/>
      <c r="T30" s="5"/>
      <c r="U30" s="5"/>
      <c r="V30" s="5"/>
      <c r="W30" s="5"/>
      <c r="X30" s="5"/>
      <c r="Y30" s="5"/>
      <c r="Z30" s="5"/>
      <c r="AA30" s="5"/>
      <c r="AB30" s="5"/>
      <c r="AC30" s="5"/>
      <c r="AD30" s="5"/>
      <c r="AE30" s="5"/>
      <c r="AF30" s="5"/>
      <c r="AG30" s="5"/>
      <c r="AH30" s="5"/>
    </row>
    <row r="31" spans="1:34" ht="12" customHeight="1" x14ac:dyDescent="0.3">
      <c r="A31" s="1">
        <f t="shared" si="5"/>
        <v>44</v>
      </c>
      <c r="B31" s="6">
        <f t="shared" si="8"/>
        <v>0.4776055692616597</v>
      </c>
      <c r="C31" s="1">
        <v>4.3960300000000001E-2</v>
      </c>
      <c r="D31" s="4">
        <f t="shared" si="6"/>
        <v>1630.0679303632025</v>
      </c>
      <c r="E31" s="1">
        <v>7.8639000000000001E-3</v>
      </c>
      <c r="F31" s="4">
        <f t="shared" si="7"/>
        <v>291.59699086637693</v>
      </c>
      <c r="G31" s="1">
        <v>5.1238999999999998E-3</v>
      </c>
      <c r="H31" s="4">
        <f t="shared" ref="H31" si="51">PRODUCT($B$2,G31)</f>
        <v>189.99654389046512</v>
      </c>
      <c r="I31" s="1">
        <v>2.0550999999999998E-3</v>
      </c>
      <c r="J31" s="4">
        <f t="shared" si="11"/>
        <v>76.204043277443901</v>
      </c>
      <c r="K31" s="17">
        <v>1.9285999999999999E-3</v>
      </c>
      <c r="L31" s="4">
        <f t="shared" ref="L31" si="52">PRODUCT($B$2,K31)</f>
        <v>71.513365707205651</v>
      </c>
      <c r="M31" s="5"/>
      <c r="N31" s="5">
        <f t="shared" si="4"/>
        <v>778.5295218162928</v>
      </c>
      <c r="O31" s="5">
        <f t="shared" si="0"/>
        <v>139.26834681772294</v>
      </c>
      <c r="P31" s="5">
        <f t="shared" si="1"/>
        <v>90.743407502553509</v>
      </c>
      <c r="Q31" s="5">
        <f t="shared" si="12"/>
        <v>36.395475469563749</v>
      </c>
      <c r="R31" s="5">
        <f t="shared" si="20"/>
        <v>34.155181738407208</v>
      </c>
      <c r="S31" s="5"/>
      <c r="T31" s="5"/>
      <c r="U31" s="5"/>
      <c r="V31" s="5"/>
      <c r="W31" s="5"/>
      <c r="X31" s="5"/>
      <c r="Y31" s="5"/>
      <c r="Z31" s="5"/>
      <c r="AA31" s="5"/>
      <c r="AB31" s="5"/>
      <c r="AC31" s="5"/>
      <c r="AD31" s="5"/>
      <c r="AE31" s="5"/>
      <c r="AF31" s="5"/>
      <c r="AG31" s="5"/>
      <c r="AH31" s="5"/>
    </row>
    <row r="32" spans="1:34" ht="12" customHeight="1" x14ac:dyDescent="0.3">
      <c r="A32" s="1">
        <f t="shared" si="5"/>
        <v>45</v>
      </c>
      <c r="B32" s="6">
        <f t="shared" si="8"/>
        <v>0.46369472743850459</v>
      </c>
      <c r="C32" s="1">
        <v>4.2273600000000001E-2</v>
      </c>
      <c r="D32" s="4">
        <f t="shared" si="6"/>
        <v>1567.5243267448559</v>
      </c>
      <c r="E32" s="1">
        <v>7.6815E-3</v>
      </c>
      <c r="F32" s="4">
        <f t="shared" si="7"/>
        <v>284.83351585600963</v>
      </c>
      <c r="G32" s="1">
        <v>4.4380000000000001E-3</v>
      </c>
      <c r="H32" s="4">
        <f t="shared" ref="H32" si="53">PRODUCT($B$2,G32)</f>
        <v>164.56305973689655</v>
      </c>
      <c r="I32" s="1">
        <v>2.2374000000000001E-3</v>
      </c>
      <c r="J32" s="4">
        <f t="shared" si="11"/>
        <v>82.963810242301108</v>
      </c>
      <c r="K32" s="17">
        <v>9.6969999999999999E-4</v>
      </c>
      <c r="L32" s="4">
        <f t="shared" ref="L32" si="54">PRODUCT($B$2,K32)</f>
        <v>35.95691731114659</v>
      </c>
      <c r="M32" s="5"/>
      <c r="N32" s="5">
        <f t="shared" si="4"/>
        <v>726.8527654431814</v>
      </c>
      <c r="O32" s="5">
        <f t="shared" si="0"/>
        <v>132.07579950020337</v>
      </c>
      <c r="P32" s="5">
        <f t="shared" si="1"/>
        <v>76.307023131146593</v>
      </c>
      <c r="Q32" s="5">
        <f t="shared" si="12"/>
        <v>38.469881377563631</v>
      </c>
      <c r="R32" s="5">
        <f t="shared" si="20"/>
        <v>16.673032972120964</v>
      </c>
      <c r="S32" s="5"/>
      <c r="T32" s="5"/>
      <c r="U32" s="5"/>
      <c r="V32" s="5"/>
      <c r="W32" s="5"/>
      <c r="X32" s="5"/>
      <c r="Y32" s="5"/>
      <c r="Z32" s="5"/>
      <c r="AA32" s="5"/>
      <c r="AB32" s="5"/>
      <c r="AC32" s="5"/>
      <c r="AD32" s="5"/>
      <c r="AE32" s="5"/>
      <c r="AF32" s="5"/>
      <c r="AG32" s="5"/>
      <c r="AH32" s="5"/>
    </row>
    <row r="33" spans="1:34" ht="12" customHeight="1" x14ac:dyDescent="0.3">
      <c r="A33" s="1">
        <f t="shared" si="5"/>
        <v>46</v>
      </c>
      <c r="B33" s="6">
        <f t="shared" si="8"/>
        <v>0.45018905576553847</v>
      </c>
      <c r="C33" s="1">
        <v>4.0097099999999997E-2</v>
      </c>
      <c r="D33" s="4">
        <f t="shared" si="6"/>
        <v>1486.8187162181871</v>
      </c>
      <c r="E33" s="1">
        <v>5.4669999999999996E-3</v>
      </c>
      <c r="F33" s="4">
        <f t="shared" si="7"/>
        <v>202.7188480355145</v>
      </c>
      <c r="G33" s="1">
        <v>3.9252000000000002E-3</v>
      </c>
      <c r="H33" s="4">
        <f t="shared" ref="H33" si="55">PRODUCT($B$2,G33)</f>
        <v>145.54820236125875</v>
      </c>
      <c r="I33" s="1">
        <v>1.6138999999999999E-3</v>
      </c>
      <c r="J33" s="4">
        <f t="shared" si="11"/>
        <v>59.844146487016069</v>
      </c>
      <c r="K33" s="17">
        <v>1.193E-3</v>
      </c>
      <c r="L33" s="4">
        <f t="shared" ref="L33" si="56">PRODUCT($B$2,K33)</f>
        <v>44.236982935132396</v>
      </c>
      <c r="M33" s="5"/>
      <c r="N33" s="5">
        <f t="shared" si="4"/>
        <v>669.34951394879579</v>
      </c>
      <c r="O33" s="5">
        <f t="shared" si="0"/>
        <v>91.261806782985957</v>
      </c>
      <c r="P33" s="5">
        <f t="shared" si="1"/>
        <v>65.524207789386594</v>
      </c>
      <c r="Q33" s="5">
        <f t="shared" si="12"/>
        <v>26.941179800084331</v>
      </c>
      <c r="R33" s="5">
        <f t="shared" si="20"/>
        <v>19.915005577483491</v>
      </c>
      <c r="S33" s="5"/>
      <c r="T33" s="5"/>
      <c r="U33" s="5"/>
      <c r="V33" s="5"/>
      <c r="W33" s="5"/>
      <c r="X33" s="5"/>
      <c r="Y33" s="5"/>
      <c r="Z33" s="5"/>
      <c r="AA33" s="5"/>
      <c r="AB33" s="5"/>
      <c r="AC33" s="5"/>
      <c r="AD33" s="5"/>
      <c r="AE33" s="5"/>
      <c r="AF33" s="5"/>
      <c r="AG33" s="5"/>
      <c r="AH33" s="5"/>
    </row>
    <row r="34" spans="1:34" ht="12" customHeight="1" x14ac:dyDescent="0.3">
      <c r="A34" s="1">
        <f t="shared" si="5"/>
        <v>47</v>
      </c>
      <c r="B34" s="6">
        <f t="shared" si="8"/>
        <v>0.43707675317042571</v>
      </c>
      <c r="C34" s="1">
        <v>3.2169400000000001E-2</v>
      </c>
      <c r="D34" s="4">
        <f t="shared" si="6"/>
        <v>1192.8559923163857</v>
      </c>
      <c r="E34" s="1">
        <v>5.8957000000000002E-3</v>
      </c>
      <c r="F34" s="4">
        <f t="shared" si="7"/>
        <v>218.61523913718364</v>
      </c>
      <c r="G34" s="1">
        <v>5.6854000000000002E-3</v>
      </c>
      <c r="H34" s="4">
        <f t="shared" ref="H34" si="57">PRODUCT($B$2,G34)</f>
        <v>210.81721942950691</v>
      </c>
      <c r="I34" s="1">
        <v>2.2809000000000002E-3</v>
      </c>
      <c r="J34" s="4">
        <f t="shared" si="11"/>
        <v>84.576810039181467</v>
      </c>
      <c r="K34" s="17">
        <v>8.9950000000000002E-4</v>
      </c>
      <c r="L34" s="4">
        <f t="shared" ref="L34" si="58">PRODUCT($B$2,K34)</f>
        <v>33.353869363077614</v>
      </c>
      <c r="M34" s="5"/>
      <c r="N34" s="5">
        <f t="shared" si="4"/>
        <v>521.36962412153218</v>
      </c>
      <c r="O34" s="5">
        <f t="shared" si="0"/>
        <v>95.551638915656397</v>
      </c>
      <c r="P34" s="5">
        <f t="shared" si="1"/>
        <v>92.143305780666068</v>
      </c>
      <c r="Q34" s="5">
        <f t="shared" si="12"/>
        <v>36.966557525437302</v>
      </c>
      <c r="R34" s="5">
        <f t="shared" si="20"/>
        <v>14.578200926884499</v>
      </c>
      <c r="S34" s="5"/>
      <c r="T34" s="5"/>
      <c r="U34" s="5"/>
      <c r="V34" s="5"/>
      <c r="W34" s="5"/>
      <c r="X34" s="5"/>
      <c r="Y34" s="5"/>
      <c r="Z34" s="5"/>
      <c r="AA34" s="5"/>
      <c r="AB34" s="5"/>
      <c r="AC34" s="5"/>
      <c r="AD34" s="5"/>
      <c r="AE34" s="5"/>
      <c r="AF34" s="5"/>
      <c r="AG34" s="5"/>
      <c r="AH34" s="5"/>
    </row>
    <row r="35" spans="1:34" ht="12" customHeight="1" x14ac:dyDescent="0.3">
      <c r="A35" s="1">
        <f t="shared" si="5"/>
        <v>48</v>
      </c>
      <c r="B35" s="6">
        <f t="shared" si="8"/>
        <v>0.42434636230138417</v>
      </c>
      <c r="C35" s="1">
        <v>2.8305199999999999E-2</v>
      </c>
      <c r="D35" s="4">
        <f t="shared" si="6"/>
        <v>1049.5696977162695</v>
      </c>
      <c r="E35" s="1">
        <v>5.3476000000000001E-3</v>
      </c>
      <c r="F35" s="4">
        <f t="shared" si="7"/>
        <v>198.2914416964912</v>
      </c>
      <c r="G35" s="1">
        <v>2.8246E-3</v>
      </c>
      <c r="H35" s="4">
        <f t="shared" ref="H35" si="59">PRODUCT($B$2,G35)</f>
        <v>104.73745347743082</v>
      </c>
      <c r="I35" s="1">
        <v>5.1270000000000005E-4</v>
      </c>
      <c r="J35" s="4">
        <f t="shared" si="11"/>
        <v>19.011149330127729</v>
      </c>
      <c r="K35" s="17">
        <v>1.0973000000000001E-3</v>
      </c>
      <c r="L35" s="4">
        <f t="shared" ref="L35" si="60">PRODUCT($B$2,K35)</f>
        <v>40.688383381995628</v>
      </c>
      <c r="M35" s="5"/>
      <c r="N35" s="5">
        <f t="shared" si="4"/>
        <v>445.38108320766236</v>
      </c>
      <c r="O35" s="5">
        <f t="shared" si="0"/>
        <v>84.14425195940305</v>
      </c>
      <c r="P35" s="5">
        <f t="shared" si="1"/>
        <v>44.444957379858231</v>
      </c>
      <c r="Q35" s="5">
        <f t="shared" si="12"/>
        <v>8.0673120614080975</v>
      </c>
      <c r="R35" s="5">
        <f t="shared" si="20"/>
        <v>17.265967476073936</v>
      </c>
      <c r="S35" s="5"/>
      <c r="T35" s="5"/>
      <c r="U35" s="5"/>
      <c r="V35" s="5"/>
      <c r="W35" s="5"/>
      <c r="X35" s="5"/>
      <c r="Y35" s="5"/>
      <c r="Z35" s="5"/>
      <c r="AA35" s="5"/>
      <c r="AB35" s="5"/>
      <c r="AC35" s="5"/>
      <c r="AD35" s="5"/>
      <c r="AE35" s="5"/>
      <c r="AF35" s="5"/>
      <c r="AG35" s="5"/>
      <c r="AH35" s="5"/>
    </row>
    <row r="36" spans="1:34" ht="12" customHeight="1" x14ac:dyDescent="0.3">
      <c r="A36" s="1">
        <f t="shared" si="5"/>
        <v>49</v>
      </c>
      <c r="B36" s="6">
        <f t="shared" si="8"/>
        <v>0.41198675951590696</v>
      </c>
      <c r="C36" s="1">
        <v>2.6301499999999998E-2</v>
      </c>
      <c r="D36" s="4">
        <f t="shared" si="6"/>
        <v>975.27158983100139</v>
      </c>
      <c r="E36" s="1">
        <v>5.4410999999999999E-3</v>
      </c>
      <c r="F36" s="4">
        <f t="shared" si="7"/>
        <v>201.75846424840643</v>
      </c>
      <c r="G36" s="1">
        <v>4.4976E-3</v>
      </c>
      <c r="H36" s="4">
        <f t="shared" ref="H36" si="61">PRODUCT($B$2,G36)</f>
        <v>166.77305486089813</v>
      </c>
      <c r="I36" s="1">
        <v>1.4059000000000001E-3</v>
      </c>
      <c r="J36" s="4">
        <f t="shared" si="11"/>
        <v>52.131411826070945</v>
      </c>
      <c r="K36" s="17">
        <v>1.4139000000000001E-3</v>
      </c>
      <c r="L36" s="4">
        <f t="shared" ref="L36" si="62">PRODUCT($B$2,K36)</f>
        <v>52.428055466876529</v>
      </c>
      <c r="M36" s="5"/>
      <c r="N36" s="5">
        <f t="shared" si="4"/>
        <v>401.79898194240104</v>
      </c>
      <c r="O36" s="5">
        <f t="shared" ref="O36:O66" si="63">PRODUCT($B36,F36)</f>
        <v>83.121815890606925</v>
      </c>
      <c r="P36" s="5">
        <f t="shared" ref="P36:P66" si="64">PRODUCT($B36,H36)</f>
        <v>68.708290446709995</v>
      </c>
      <c r="Q36" s="5">
        <f t="shared" si="12"/>
        <v>21.477451427212198</v>
      </c>
      <c r="R36" s="5">
        <f t="shared" si="20"/>
        <v>21.599664679518693</v>
      </c>
      <c r="S36" s="5"/>
      <c r="T36" s="5"/>
      <c r="U36" s="5"/>
      <c r="V36" s="5"/>
      <c r="W36" s="5"/>
      <c r="X36" s="5"/>
      <c r="Y36" s="5"/>
      <c r="Z36" s="5"/>
      <c r="AA36" s="5"/>
      <c r="AB36" s="5"/>
      <c r="AC36" s="5"/>
      <c r="AD36" s="5"/>
      <c r="AE36" s="5"/>
      <c r="AF36" s="5"/>
      <c r="AG36" s="5"/>
      <c r="AH36" s="5"/>
    </row>
    <row r="37" spans="1:34" ht="12" customHeight="1" x14ac:dyDescent="0.3">
      <c r="A37" s="1">
        <f t="shared" si="5"/>
        <v>50</v>
      </c>
      <c r="B37" s="6">
        <f t="shared" si="8"/>
        <v>0.39998714516107475</v>
      </c>
      <c r="C37" s="1">
        <v>1.9473899999999999E-2</v>
      </c>
      <c r="D37" s="4">
        <f t="shared" si="6"/>
        <v>722.10107458547759</v>
      </c>
      <c r="E37" s="1">
        <v>4.8999999999999998E-3</v>
      </c>
      <c r="F37" s="4">
        <f t="shared" si="7"/>
        <v>181.6942299934189</v>
      </c>
      <c r="G37" s="1">
        <v>4.1136999999999996E-3</v>
      </c>
      <c r="H37" s="4">
        <f t="shared" ref="H37" si="65">PRODUCT($B$2,G37)</f>
        <v>152.53786814774026</v>
      </c>
      <c r="I37" s="1">
        <v>1.8400000000000001E-3</v>
      </c>
      <c r="J37" s="4">
        <f t="shared" si="11"/>
        <v>68.228037385283827</v>
      </c>
      <c r="K37" s="17">
        <v>1.5061E-3</v>
      </c>
      <c r="L37" s="4">
        <f t="shared" ref="L37" si="66">PRODUCT($B$2,K37)</f>
        <v>55.846873427160858</v>
      </c>
      <c r="M37" s="5"/>
      <c r="N37" s="5">
        <f t="shared" si="4"/>
        <v>288.83114734118948</v>
      </c>
      <c r="O37" s="5">
        <f t="shared" si="63"/>
        <v>72.675356347307343</v>
      </c>
      <c r="P37" s="5">
        <f t="shared" si="64"/>
        <v>61.013186409371059</v>
      </c>
      <c r="Q37" s="5">
        <f t="shared" si="12"/>
        <v>27.290337893682757</v>
      </c>
      <c r="R37" s="5">
        <f t="shared" si="20"/>
        <v>22.33803146830196</v>
      </c>
      <c r="S37" s="5"/>
      <c r="T37" s="5"/>
      <c r="U37" s="5"/>
      <c r="V37" s="5"/>
      <c r="W37" s="5"/>
      <c r="X37" s="5"/>
      <c r="Y37" s="5"/>
      <c r="Z37" s="5"/>
      <c r="AA37" s="5"/>
      <c r="AB37" s="5"/>
      <c r="AC37" s="5"/>
      <c r="AD37" s="5"/>
      <c r="AE37" s="5"/>
      <c r="AF37" s="5"/>
      <c r="AG37" s="5"/>
      <c r="AH37" s="5"/>
    </row>
    <row r="38" spans="1:34" ht="12" customHeight="1" x14ac:dyDescent="0.3">
      <c r="A38" s="1">
        <f t="shared" si="5"/>
        <v>51</v>
      </c>
      <c r="B38" s="6">
        <f t="shared" si="8"/>
        <v>0.3883370341369658</v>
      </c>
      <c r="C38" s="1">
        <v>2.11422E-2</v>
      </c>
      <c r="D38" s="4">
        <f t="shared" si="6"/>
        <v>783.96239782997168</v>
      </c>
      <c r="E38" s="1">
        <v>3.6189999999999998E-3</v>
      </c>
      <c r="F38" s="4">
        <f t="shared" si="7"/>
        <v>134.19416700942509</v>
      </c>
      <c r="G38" s="1">
        <v>2.4076000000000002E-3</v>
      </c>
      <c r="H38" s="4">
        <f t="shared" ref="H38" si="67">PRODUCT($B$2,G38)</f>
        <v>89.274903700439879</v>
      </c>
      <c r="I38" s="1">
        <v>1.2237999999999999E-3</v>
      </c>
      <c r="J38" s="4">
        <f t="shared" si="11"/>
        <v>45.379060952233885</v>
      </c>
      <c r="K38" s="17">
        <v>5.6119999999999998E-4</v>
      </c>
      <c r="L38" s="4">
        <f t="shared" ref="L38" si="68">PRODUCT($B$2,K38)</f>
        <v>20.809551402511566</v>
      </c>
      <c r="M38" s="5"/>
      <c r="N38" s="5">
        <f t="shared" si="4"/>
        <v>304.44163244819526</v>
      </c>
      <c r="O38" s="5">
        <f t="shared" si="63"/>
        <v>52.112564814920802</v>
      </c>
      <c r="P38" s="5">
        <f t="shared" si="64"/>
        <v>34.668751325892053</v>
      </c>
      <c r="Q38" s="5">
        <f t="shared" si="12"/>
        <v>17.622369942111103</v>
      </c>
      <c r="R38" s="5">
        <f t="shared" si="20"/>
        <v>8.0811194733720786</v>
      </c>
      <c r="S38" s="5"/>
      <c r="T38" s="5"/>
      <c r="U38" s="5"/>
      <c r="V38" s="5"/>
      <c r="W38" s="5"/>
      <c r="X38" s="5"/>
      <c r="Y38" s="5"/>
      <c r="Z38" s="5"/>
      <c r="AA38" s="5"/>
      <c r="AB38" s="5"/>
      <c r="AC38" s="5"/>
      <c r="AD38" s="5"/>
      <c r="AE38" s="5"/>
      <c r="AF38" s="5"/>
      <c r="AG38" s="5"/>
      <c r="AH38" s="5"/>
    </row>
    <row r="39" spans="1:34" ht="12" customHeight="1" x14ac:dyDescent="0.3">
      <c r="A39" s="1">
        <f t="shared" si="5"/>
        <v>52</v>
      </c>
      <c r="B39" s="6">
        <f t="shared" si="8"/>
        <v>0.37702624673491825</v>
      </c>
      <c r="C39" s="1">
        <v>1.5206900000000001E-2</v>
      </c>
      <c r="D39" s="4">
        <f t="shared" si="6"/>
        <v>563.87877267080034</v>
      </c>
      <c r="E39" s="1">
        <v>3.9157000000000003E-3</v>
      </c>
      <c r="F39" s="4">
        <f t="shared" si="7"/>
        <v>145.19593803780214</v>
      </c>
      <c r="G39" s="1">
        <v>3.127E-3</v>
      </c>
      <c r="H39" s="4">
        <f t="shared" ref="H39" si="69">PRODUCT($B$2,G39)</f>
        <v>115.95058309988181</v>
      </c>
      <c r="I39" s="1">
        <v>1.0202E-3</v>
      </c>
      <c r="J39" s="4">
        <f t="shared" si="11"/>
        <v>37.829480293731827</v>
      </c>
      <c r="K39" s="17">
        <v>6.3509999999999999E-4</v>
      </c>
      <c r="L39" s="4">
        <f t="shared" ref="L39" si="70">PRODUCT($B$2,K39)</f>
        <v>23.549797034453132</v>
      </c>
      <c r="M39" s="5"/>
      <c r="N39" s="5">
        <f t="shared" si="4"/>
        <v>212.59709727356406</v>
      </c>
      <c r="O39" s="5">
        <f t="shared" si="63"/>
        <v>54.742679559548293</v>
      </c>
      <c r="P39" s="5">
        <f t="shared" si="64"/>
        <v>43.716413152873685</v>
      </c>
      <c r="Q39" s="5">
        <f t="shared" si="12"/>
        <v>14.262706971078263</v>
      </c>
      <c r="R39" s="5">
        <f t="shared" si="20"/>
        <v>8.8788915872689724</v>
      </c>
      <c r="S39" s="5"/>
      <c r="T39" s="5"/>
      <c r="U39" s="5"/>
      <c r="V39" s="5"/>
      <c r="W39" s="5"/>
      <c r="X39" s="5"/>
      <c r="Y39" s="5"/>
      <c r="Z39" s="5"/>
      <c r="AA39" s="5"/>
      <c r="AB39" s="5"/>
      <c r="AC39" s="5"/>
      <c r="AD39" s="5"/>
      <c r="AE39" s="5"/>
      <c r="AF39" s="5"/>
      <c r="AG39" s="5"/>
      <c r="AH39" s="5"/>
    </row>
    <row r="40" spans="1:34" ht="12" customHeight="1" x14ac:dyDescent="0.3">
      <c r="A40" s="1">
        <f t="shared" si="5"/>
        <v>53</v>
      </c>
      <c r="B40" s="6">
        <f t="shared" si="8"/>
        <v>0.3660448997426391</v>
      </c>
      <c r="C40" s="1">
        <v>1.8006899999999999E-2</v>
      </c>
      <c r="D40" s="4">
        <f t="shared" si="6"/>
        <v>667.70404695275397</v>
      </c>
      <c r="E40" s="1">
        <v>3.6578000000000001E-3</v>
      </c>
      <c r="F40" s="4">
        <f t="shared" si="7"/>
        <v>135.63288866733217</v>
      </c>
      <c r="G40" s="1">
        <v>3.6256000000000001E-3</v>
      </c>
      <c r="H40" s="4">
        <f t="shared" ref="H40" si="71">PRODUCT($B$2,G40)</f>
        <v>134.4388980130897</v>
      </c>
      <c r="I40" s="1">
        <v>1.0613E-3</v>
      </c>
      <c r="J40" s="4">
        <f t="shared" si="11"/>
        <v>39.353486998370506</v>
      </c>
      <c r="K40" s="17">
        <v>1.482E-3</v>
      </c>
      <c r="L40" s="4">
        <f t="shared" ref="L40" si="72">PRODUCT($B$2,K40)</f>
        <v>54.953234459234046</v>
      </c>
      <c r="M40" s="5"/>
      <c r="N40" s="5">
        <f t="shared" si="4"/>
        <v>244.40966092457521</v>
      </c>
      <c r="O40" s="5">
        <f t="shared" si="63"/>
        <v>49.647727134038135</v>
      </c>
      <c r="P40" s="5">
        <f t="shared" si="64"/>
        <v>49.2106729447123</v>
      </c>
      <c r="Q40" s="5">
        <f t="shared" si="12"/>
        <v>14.405143202841783</v>
      </c>
      <c r="R40" s="5">
        <f t="shared" si="20"/>
        <v>20.115351198164067</v>
      </c>
      <c r="S40" s="5"/>
      <c r="T40" s="5"/>
      <c r="U40" s="5"/>
      <c r="V40" s="5"/>
      <c r="W40" s="5"/>
      <c r="X40" s="5"/>
      <c r="Y40" s="5"/>
      <c r="Z40" s="5"/>
      <c r="AA40" s="5"/>
      <c r="AB40" s="5"/>
      <c r="AC40" s="5"/>
      <c r="AD40" s="5"/>
      <c r="AE40" s="5"/>
      <c r="AF40" s="5"/>
      <c r="AG40" s="5"/>
      <c r="AH40" s="5"/>
    </row>
    <row r="41" spans="1:34" ht="12" customHeight="1" x14ac:dyDescent="0.3">
      <c r="A41" s="1">
        <f t="shared" si="5"/>
        <v>54</v>
      </c>
      <c r="B41" s="6">
        <f t="shared" si="8"/>
        <v>0.35538339780838746</v>
      </c>
      <c r="C41" s="1">
        <v>1.12579E-2</v>
      </c>
      <c r="D41" s="4">
        <f t="shared" si="6"/>
        <v>417.44805547814502</v>
      </c>
      <c r="E41" s="1">
        <v>2.2338000000000002E-3</v>
      </c>
      <c r="F41" s="4">
        <f t="shared" si="7"/>
        <v>82.830320603938603</v>
      </c>
      <c r="G41" s="1">
        <v>2.3086000000000001E-3</v>
      </c>
      <c r="H41" s="4">
        <f t="shared" ref="H41" si="73">PRODUCT($B$2,G41)</f>
        <v>85.603938645470791</v>
      </c>
      <c r="I41" s="1">
        <v>9.4019999999999998E-4</v>
      </c>
      <c r="J41" s="4">
        <f t="shared" si="11"/>
        <v>34.863043885676007</v>
      </c>
      <c r="K41" s="17">
        <v>1.0549000000000001E-3</v>
      </c>
      <c r="L41" s="4">
        <f t="shared" ref="L41" si="74">PRODUCT($B$2,K41)</f>
        <v>39.116172085726042</v>
      </c>
      <c r="M41" s="5"/>
      <c r="N41" s="5">
        <f t="shared" si="4"/>
        <v>148.3541083643274</v>
      </c>
      <c r="O41" s="5">
        <f t="shared" si="63"/>
        <v>29.436520777785784</v>
      </c>
      <c r="P41" s="5">
        <f t="shared" si="64"/>
        <v>30.422218581608139</v>
      </c>
      <c r="Q41" s="5">
        <f t="shared" si="12"/>
        <v>12.389746994034466</v>
      </c>
      <c r="R41" s="5">
        <f t="shared" si="20"/>
        <v>13.901238145082919</v>
      </c>
      <c r="S41" s="5"/>
      <c r="T41" s="5"/>
      <c r="U41" s="5"/>
      <c r="V41" s="5"/>
      <c r="W41" s="5"/>
      <c r="X41" s="5"/>
      <c r="Y41" s="5"/>
      <c r="Z41" s="5"/>
      <c r="AA41" s="5"/>
      <c r="AB41" s="5"/>
      <c r="AC41" s="5"/>
      <c r="AD41" s="5"/>
      <c r="AE41" s="5"/>
      <c r="AF41" s="5"/>
      <c r="AG41" s="5"/>
      <c r="AH41" s="5"/>
    </row>
    <row r="42" spans="1:34" ht="12" customHeight="1" x14ac:dyDescent="0.3">
      <c r="A42" s="1">
        <f t="shared" si="5"/>
        <v>55</v>
      </c>
      <c r="B42" s="6">
        <f t="shared" si="8"/>
        <v>0.34503242505668685</v>
      </c>
      <c r="C42" s="1">
        <v>1.25443E-2</v>
      </c>
      <c r="D42" s="4">
        <f t="shared" si="6"/>
        <v>465.14835291968257</v>
      </c>
      <c r="E42" s="1">
        <v>2.1029999999999998E-3</v>
      </c>
      <c r="F42" s="4">
        <f t="shared" si="7"/>
        <v>77.980197076767325</v>
      </c>
      <c r="G42" s="1">
        <v>2.4478E-3</v>
      </c>
      <c r="H42" s="4">
        <f t="shared" ref="H42" si="75">PRODUCT($B$2,G42)</f>
        <v>90.765537995487918</v>
      </c>
      <c r="I42" s="1">
        <v>1.5682999999999999E-3</v>
      </c>
      <c r="J42" s="4">
        <f t="shared" si="11"/>
        <v>58.15327773442425</v>
      </c>
      <c r="K42" s="17">
        <v>5.1380000000000002E-4</v>
      </c>
      <c r="L42" s="4">
        <f t="shared" ref="L42" si="76">PRODUCT($B$2,K42)</f>
        <v>19.051937830738495</v>
      </c>
      <c r="M42" s="5"/>
      <c r="N42" s="5">
        <f t="shared" si="4"/>
        <v>160.49126421900169</v>
      </c>
      <c r="O42" s="5">
        <f t="shared" si="63"/>
        <v>26.905696503795394</v>
      </c>
      <c r="P42" s="5">
        <f t="shared" si="64"/>
        <v>31.317053686158047</v>
      </c>
      <c r="Q42" s="5">
        <f t="shared" si="12"/>
        <v>20.06476644170343</v>
      </c>
      <c r="R42" s="5">
        <f t="shared" si="20"/>
        <v>6.5735363117689367</v>
      </c>
      <c r="S42" s="5"/>
      <c r="T42" s="5"/>
      <c r="U42" s="5"/>
      <c r="V42" s="5"/>
      <c r="W42" s="5"/>
      <c r="X42" s="5"/>
      <c r="Y42" s="5"/>
      <c r="Z42" s="5"/>
      <c r="AA42" s="5"/>
      <c r="AB42" s="5"/>
      <c r="AC42" s="5"/>
      <c r="AD42" s="5"/>
      <c r="AE42" s="5"/>
      <c r="AF42" s="5"/>
      <c r="AG42" s="5"/>
      <c r="AH42" s="5"/>
    </row>
    <row r="43" spans="1:34" ht="12" customHeight="1" x14ac:dyDescent="0.3">
      <c r="A43" s="1">
        <f t="shared" si="5"/>
        <v>56</v>
      </c>
      <c r="B43" s="6">
        <f t="shared" si="8"/>
        <v>0.33498293694823966</v>
      </c>
      <c r="C43" s="1">
        <v>1.10735E-2</v>
      </c>
      <c r="D43" s="4">
        <f t="shared" si="6"/>
        <v>410.61041955757634</v>
      </c>
      <c r="E43" s="1">
        <v>2.9737000000000001E-3</v>
      </c>
      <c r="F43" s="4">
        <f t="shared" si="7"/>
        <v>110.26614933294486</v>
      </c>
      <c r="G43" s="1">
        <v>1.6287000000000001E-3</v>
      </c>
      <c r="H43" s="4">
        <f t="shared" ref="H43" si="77">PRODUCT($B$2,G43)</f>
        <v>60.392937222506404</v>
      </c>
      <c r="I43" s="1">
        <v>1.508E-3</v>
      </c>
      <c r="J43" s="4">
        <f t="shared" si="11"/>
        <v>55.917326291852184</v>
      </c>
      <c r="K43" s="17">
        <v>1.4197000000000001E-3</v>
      </c>
      <c r="L43" s="4">
        <f t="shared" ref="L43" si="78">PRODUCT($B$2,K43)</f>
        <v>52.643122106460574</v>
      </c>
      <c r="M43" s="5"/>
      <c r="N43" s="5">
        <f t="shared" si="4"/>
        <v>137.54748428494582</v>
      </c>
      <c r="O43" s="5">
        <f t="shared" si="63"/>
        <v>36.93727854952305</v>
      </c>
      <c r="P43" s="5">
        <f t="shared" si="64"/>
        <v>20.230603481725858</v>
      </c>
      <c r="Q43" s="5">
        <f t="shared" si="12"/>
        <v>18.731350187537664</v>
      </c>
      <c r="R43" s="5">
        <f t="shared" si="20"/>
        <v>17.634547653346964</v>
      </c>
      <c r="S43" s="5"/>
      <c r="T43" s="5"/>
      <c r="U43" s="5"/>
      <c r="V43" s="5"/>
      <c r="W43" s="5"/>
      <c r="X43" s="5"/>
      <c r="Y43" s="5"/>
      <c r="Z43" s="5"/>
      <c r="AA43" s="5"/>
      <c r="AB43" s="5"/>
      <c r="AC43" s="5"/>
      <c r="AD43" s="5"/>
      <c r="AE43" s="5"/>
      <c r="AF43" s="5"/>
      <c r="AG43" s="5"/>
      <c r="AH43" s="5"/>
    </row>
    <row r="44" spans="1:34" ht="12" customHeight="1" x14ac:dyDescent="0.3">
      <c r="A44" s="1">
        <f t="shared" si="5"/>
        <v>57</v>
      </c>
      <c r="B44" s="6">
        <f t="shared" si="8"/>
        <v>0.3252261523769317</v>
      </c>
      <c r="C44" s="1">
        <v>9.1357999999999995E-3</v>
      </c>
      <c r="D44" s="4">
        <f t="shared" si="6"/>
        <v>338.75962170895434</v>
      </c>
      <c r="E44" s="1">
        <v>2.4696000000000002E-3</v>
      </c>
      <c r="F44" s="4">
        <f t="shared" si="7"/>
        <v>91.573891916683138</v>
      </c>
      <c r="G44" s="1">
        <v>1.5943999999999999E-3</v>
      </c>
      <c r="H44" s="4">
        <f t="shared" ref="H44" si="79">PRODUCT($B$2,G44)</f>
        <v>59.121077612552469</v>
      </c>
      <c r="I44" s="1">
        <v>1.3552E-3</v>
      </c>
      <c r="J44" s="4">
        <f t="shared" si="11"/>
        <v>50.251432752465568</v>
      </c>
      <c r="K44" s="17">
        <v>3.9070000000000001E-4</v>
      </c>
      <c r="L44" s="4">
        <f t="shared" ref="L44" si="80">PRODUCT($B$2,K44)</f>
        <v>14.487333807842605</v>
      </c>
      <c r="M44" s="5"/>
      <c r="N44" s="5">
        <f t="shared" si="4"/>
        <v>110.17348834906812</v>
      </c>
      <c r="O44" s="5">
        <f t="shared" si="63"/>
        <v>29.782224526243866</v>
      </c>
      <c r="P44" s="5">
        <f t="shared" si="64"/>
        <v>19.227720596308394</v>
      </c>
      <c r="Q44" s="5">
        <f t="shared" si="12"/>
        <v>16.343080125512504</v>
      </c>
      <c r="R44" s="5">
        <f t="shared" si="20"/>
        <v>4.7116598325248935</v>
      </c>
      <c r="S44" s="5"/>
      <c r="T44" s="5"/>
      <c r="U44" s="5"/>
      <c r="V44" s="5"/>
      <c r="W44" s="5"/>
      <c r="X44" s="5"/>
      <c r="Y44" s="5"/>
      <c r="Z44" s="5"/>
      <c r="AA44" s="5"/>
      <c r="AB44" s="5"/>
      <c r="AC44" s="5"/>
      <c r="AD44" s="5"/>
      <c r="AE44" s="5"/>
      <c r="AF44" s="5"/>
      <c r="AG44" s="5"/>
      <c r="AH44" s="5"/>
    </row>
    <row r="45" spans="1:34" ht="12" customHeight="1" x14ac:dyDescent="0.3">
      <c r="A45" s="1">
        <f t="shared" si="5"/>
        <v>58</v>
      </c>
      <c r="B45" s="6">
        <f t="shared" si="8"/>
        <v>0.31575354599702105</v>
      </c>
      <c r="C45" s="1">
        <v>1.1702600000000001E-2</v>
      </c>
      <c r="D45" s="4">
        <f t="shared" si="6"/>
        <v>433.93773386142533</v>
      </c>
      <c r="E45" s="1">
        <v>1.2741E-3</v>
      </c>
      <c r="F45" s="4">
        <f t="shared" si="7"/>
        <v>47.244207843798982</v>
      </c>
      <c r="G45" s="1">
        <v>1.5345999999999999E-3</v>
      </c>
      <c r="H45" s="4">
        <f t="shared" ref="H45" si="81">PRODUCT($B$2,G45)</f>
        <v>56.903666397530742</v>
      </c>
      <c r="I45" s="1">
        <v>1.1704E-3</v>
      </c>
      <c r="J45" s="4">
        <f t="shared" si="11"/>
        <v>43.39896464985663</v>
      </c>
      <c r="K45" s="17">
        <v>7.4169999999999998E-4</v>
      </c>
      <c r="L45" s="4">
        <f t="shared" ref="L45" si="82">PRODUCT($B$2,K45)</f>
        <v>27.50257354818751</v>
      </c>
      <c r="M45" s="5"/>
      <c r="N45" s="5">
        <f t="shared" si="4"/>
        <v>137.01737820865665</v>
      </c>
      <c r="O45" s="5">
        <f t="shared" si="63"/>
        <v>14.917526154499804</v>
      </c>
      <c r="P45" s="5">
        <f t="shared" si="64"/>
        <v>17.967534445251864</v>
      </c>
      <c r="Q45" s="5">
        <f t="shared" si="12"/>
        <v>13.703376980791596</v>
      </c>
      <c r="R45" s="5">
        <f t="shared" si="20"/>
        <v>8.6840351218840794</v>
      </c>
      <c r="S45" s="5"/>
      <c r="T45" s="5"/>
      <c r="U45" s="5"/>
      <c r="V45" s="5"/>
      <c r="W45" s="5"/>
      <c r="X45" s="5"/>
      <c r="Y45" s="5"/>
      <c r="Z45" s="5"/>
      <c r="AA45" s="5"/>
      <c r="AB45" s="5"/>
      <c r="AC45" s="5"/>
      <c r="AD45" s="5"/>
      <c r="AE45" s="5"/>
      <c r="AF45" s="5"/>
      <c r="AG45" s="5"/>
      <c r="AH45" s="5"/>
    </row>
    <row r="46" spans="1:34" ht="12" customHeight="1" x14ac:dyDescent="0.3">
      <c r="A46" s="1">
        <f t="shared" si="5"/>
        <v>59</v>
      </c>
      <c r="B46" s="6">
        <f t="shared" si="8"/>
        <v>0.30655684077380685</v>
      </c>
      <c r="C46" s="1">
        <v>6.8038999999999999E-3</v>
      </c>
      <c r="D46" s="4">
        <f t="shared" si="6"/>
        <v>252.29170845963731</v>
      </c>
      <c r="E46" s="1">
        <v>2.3031000000000002E-3</v>
      </c>
      <c r="F46" s="4">
        <f t="shared" si="7"/>
        <v>85.399996142416953</v>
      </c>
      <c r="G46" s="1">
        <v>1.173E-3</v>
      </c>
      <c r="H46" s="4">
        <f t="shared" ref="H46" si="83">PRODUCT($B$2,G46)</f>
        <v>43.495373833118443</v>
      </c>
      <c r="I46" s="1">
        <v>1.8599000000000001E-3</v>
      </c>
      <c r="J46" s="4">
        <f t="shared" si="11"/>
        <v>68.965938441787713</v>
      </c>
      <c r="K46" s="17">
        <v>1.5998E-3</v>
      </c>
      <c r="L46" s="4">
        <f t="shared" ref="L46" si="84">PRODUCT($B$2,K46)</f>
        <v>59.321312070096234</v>
      </c>
      <c r="M46" s="5"/>
      <c r="N46" s="5">
        <f t="shared" si="4"/>
        <v>77.341749098812727</v>
      </c>
      <c r="O46" s="5">
        <f t="shared" si="63"/>
        <v>26.179953019514635</v>
      </c>
      <c r="P46" s="5">
        <f t="shared" si="64"/>
        <v>13.333804390556494</v>
      </c>
      <c r="Q46" s="5">
        <f t="shared" si="12"/>
        <v>21.141980209715282</v>
      </c>
      <c r="R46" s="5">
        <f t="shared" si="20"/>
        <v>18.185354018765796</v>
      </c>
      <c r="S46" s="5"/>
      <c r="T46" s="5"/>
      <c r="U46" s="5"/>
      <c r="V46" s="5"/>
      <c r="W46" s="5"/>
      <c r="X46" s="5"/>
      <c r="Y46" s="5"/>
      <c r="Z46" s="5"/>
      <c r="AA46" s="5"/>
      <c r="AB46" s="5"/>
      <c r="AC46" s="5"/>
      <c r="AD46" s="5"/>
      <c r="AE46" s="5"/>
      <c r="AF46" s="5"/>
      <c r="AG46" s="5"/>
      <c r="AH46" s="5"/>
    </row>
    <row r="47" spans="1:34" ht="12" customHeight="1" x14ac:dyDescent="0.3">
      <c r="A47" s="1">
        <f t="shared" si="5"/>
        <v>60</v>
      </c>
      <c r="B47" s="6">
        <f t="shared" si="8"/>
        <v>0.29762800075126877</v>
      </c>
      <c r="C47" s="1">
        <v>6.8643000000000003E-3</v>
      </c>
      <c r="D47" s="4">
        <f t="shared" si="6"/>
        <v>254.53136794771947</v>
      </c>
      <c r="E47" s="1">
        <v>7.4089999999999996E-4</v>
      </c>
      <c r="F47" s="4">
        <f t="shared" si="7"/>
        <v>27.47290918410695</v>
      </c>
      <c r="G47" s="1">
        <v>1.1069999999999999E-3</v>
      </c>
      <c r="H47" s="4">
        <f t="shared" ref="H47" si="85">PRODUCT($B$2,G47)</f>
        <v>41.048063796472391</v>
      </c>
      <c r="I47" s="1">
        <v>1.1973000000000001E-3</v>
      </c>
      <c r="J47" s="4">
        <f t="shared" si="11"/>
        <v>44.396428892065401</v>
      </c>
      <c r="K47" s="17">
        <v>2.8170000000000002E-4</v>
      </c>
      <c r="L47" s="4">
        <f t="shared" ref="L47" si="86">PRODUCT($B$2,K47)</f>
        <v>10.445564201866553</v>
      </c>
      <c r="M47" s="5"/>
      <c r="N47" s="5">
        <f t="shared" si="4"/>
        <v>75.755662170765319</v>
      </c>
      <c r="O47" s="5">
        <f t="shared" si="63"/>
        <v>8.1767070352869222</v>
      </c>
      <c r="P47" s="5">
        <f t="shared" si="64"/>
        <v>12.217053162454613</v>
      </c>
      <c r="Q47" s="5">
        <f t="shared" si="12"/>
        <v>13.213620371641293</v>
      </c>
      <c r="R47" s="5">
        <f t="shared" si="20"/>
        <v>3.1088923901205647</v>
      </c>
      <c r="S47" s="5"/>
      <c r="T47" s="5"/>
      <c r="U47" s="5"/>
      <c r="V47" s="5"/>
      <c r="W47" s="5"/>
      <c r="X47" s="5"/>
      <c r="Y47" s="5"/>
      <c r="Z47" s="5"/>
      <c r="AA47" s="5"/>
      <c r="AB47" s="5"/>
      <c r="AC47" s="5"/>
      <c r="AD47" s="5"/>
      <c r="AE47" s="5"/>
      <c r="AF47" s="5"/>
      <c r="AG47" s="5"/>
      <c r="AH47" s="5"/>
    </row>
    <row r="48" spans="1:34" ht="12" customHeight="1" x14ac:dyDescent="0.3">
      <c r="A48" s="1">
        <f t="shared" si="5"/>
        <v>61</v>
      </c>
      <c r="B48" s="6">
        <f t="shared" si="8"/>
        <v>0.28895922403035801</v>
      </c>
      <c r="C48" s="1">
        <v>3.7775999999999999E-3</v>
      </c>
      <c r="D48" s="4">
        <f t="shared" si="6"/>
        <v>140.07512718839575</v>
      </c>
      <c r="E48" s="1">
        <v>1.6850000000000001E-3</v>
      </c>
      <c r="F48" s="4">
        <f t="shared" si="7"/>
        <v>62.480566844675685</v>
      </c>
      <c r="G48" s="1">
        <v>1.3006999999999999E-3</v>
      </c>
      <c r="H48" s="4">
        <f t="shared" ref="H48" si="87">PRODUCT($B$2,G48)</f>
        <v>48.23054794947754</v>
      </c>
      <c r="I48" s="1">
        <v>5.1159999999999997E-4</v>
      </c>
      <c r="J48" s="4">
        <f t="shared" si="11"/>
        <v>18.970360829516959</v>
      </c>
      <c r="K48" s="17">
        <v>7.3800000000000005E-4</v>
      </c>
      <c r="L48" s="4">
        <f t="shared" ref="L48" si="88">PRODUCT($B$2,K48)</f>
        <v>27.365375864314931</v>
      </c>
      <c r="M48" s="5"/>
      <c r="N48" s="5">
        <f t="shared" si="4"/>
        <v>40.476000058312543</v>
      </c>
      <c r="O48" s="5">
        <f t="shared" si="63"/>
        <v>18.054336112414401</v>
      </c>
      <c r="P48" s="5">
        <f t="shared" si="64"/>
        <v>13.936661710040005</v>
      </c>
      <c r="Q48" s="5">
        <f t="shared" si="12"/>
        <v>5.4816607448731194</v>
      </c>
      <c r="R48" s="5">
        <f t="shared" si="20"/>
        <v>7.9074777750515297</v>
      </c>
      <c r="S48" s="5"/>
      <c r="T48" s="5"/>
      <c r="U48" s="5"/>
      <c r="V48" s="5"/>
      <c r="W48" s="5"/>
      <c r="X48" s="5"/>
      <c r="Y48" s="5"/>
      <c r="Z48" s="5"/>
      <c r="AA48" s="5"/>
      <c r="AB48" s="5"/>
      <c r="AC48" s="5"/>
      <c r="AD48" s="5"/>
      <c r="AE48" s="5"/>
      <c r="AF48" s="5"/>
      <c r="AG48" s="5"/>
      <c r="AH48" s="5"/>
    </row>
    <row r="49" spans="1:34" ht="12" customHeight="1" x14ac:dyDescent="0.3">
      <c r="A49" s="1">
        <f t="shared" si="5"/>
        <v>62</v>
      </c>
      <c r="B49" s="6">
        <f t="shared" si="8"/>
        <v>0.28054293595180391</v>
      </c>
      <c r="C49" s="1">
        <v>6.2379999999999996E-3</v>
      </c>
      <c r="D49" s="4">
        <f t="shared" si="6"/>
        <v>231.30787891815245</v>
      </c>
      <c r="E49" s="1">
        <v>4.4349999999999999E-4</v>
      </c>
      <c r="F49" s="4">
        <f t="shared" si="7"/>
        <v>16.445181837159446</v>
      </c>
      <c r="G49" s="1">
        <v>7.2329999999999996E-4</v>
      </c>
      <c r="H49" s="4">
        <f t="shared" ref="H49" si="89">PRODUCT($B$2,G49)</f>
        <v>26.820293174334669</v>
      </c>
      <c r="I49" s="1">
        <v>5.463E-4</v>
      </c>
      <c r="J49" s="4">
        <f t="shared" si="11"/>
        <v>20.257052621511171</v>
      </c>
      <c r="K49" s="17">
        <v>1.5440000000000001E-4</v>
      </c>
      <c r="L49" s="4">
        <f t="shared" ref="L49" si="90">PRODUCT($B$2,K49)</f>
        <v>5.7252222675477302</v>
      </c>
      <c r="M49" s="5"/>
      <c r="N49" s="5">
        <f t="shared" si="4"/>
        <v>64.891791460482864</v>
      </c>
      <c r="O49" s="5">
        <f t="shared" si="63"/>
        <v>4.613579594857991</v>
      </c>
      <c r="P49" s="5">
        <f t="shared" si="64"/>
        <v>7.5242437902159747</v>
      </c>
      <c r="Q49" s="5">
        <f t="shared" si="12"/>
        <v>5.6829730161689298</v>
      </c>
      <c r="R49" s="5">
        <f t="shared" si="20"/>
        <v>1.6061706639144844</v>
      </c>
      <c r="S49" s="5"/>
      <c r="T49" s="5"/>
      <c r="U49" s="5"/>
      <c r="V49" s="5"/>
      <c r="W49" s="5"/>
      <c r="X49" s="5"/>
      <c r="Y49" s="5"/>
      <c r="Z49" s="5"/>
      <c r="AA49" s="5"/>
      <c r="AB49" s="5"/>
      <c r="AC49" s="5"/>
      <c r="AD49" s="5"/>
      <c r="AE49" s="5"/>
      <c r="AF49" s="5"/>
      <c r="AG49" s="5"/>
      <c r="AH49" s="5"/>
    </row>
    <row r="50" spans="1:34" ht="12" customHeight="1" x14ac:dyDescent="0.3">
      <c r="A50" s="1">
        <f t="shared" si="5"/>
        <v>63</v>
      </c>
      <c r="B50" s="6">
        <f t="shared" si="8"/>
        <v>0.27237178247747951</v>
      </c>
      <c r="C50" s="1">
        <v>6.0188999999999998E-3</v>
      </c>
      <c r="D50" s="4">
        <f t="shared" si="6"/>
        <v>223.18355120558959</v>
      </c>
      <c r="E50" s="1">
        <v>9.2469999999999998E-4</v>
      </c>
      <c r="F50" s="4">
        <f t="shared" si="7"/>
        <v>34.288296831615192</v>
      </c>
      <c r="G50" s="1">
        <v>1.0097999999999999E-3</v>
      </c>
      <c r="H50" s="4">
        <f t="shared" ref="H50" si="91">PRODUCT($B$2,G50)</f>
        <v>37.44384356068457</v>
      </c>
      <c r="I50" s="1">
        <v>1.3879000000000001E-3</v>
      </c>
      <c r="J50" s="4">
        <f t="shared" si="11"/>
        <v>51.463963634258391</v>
      </c>
      <c r="K50" s="17">
        <v>9.2429999999999997E-4</v>
      </c>
      <c r="L50" s="4">
        <f t="shared" ref="L50" si="92">PRODUCT($B$2,K50)</f>
        <v>34.273464649574912</v>
      </c>
      <c r="M50" s="5"/>
      <c r="N50" s="5">
        <f t="shared" si="4"/>
        <v>60.788901661520256</v>
      </c>
      <c r="O50" s="5">
        <f t="shared" si="63"/>
        <v>9.3391645261439429</v>
      </c>
      <c r="P50" s="5">
        <f t="shared" si="64"/>
        <v>10.198646413431549</v>
      </c>
      <c r="Q50" s="5">
        <f t="shared" si="12"/>
        <v>14.017331508419142</v>
      </c>
      <c r="R50" s="5">
        <f t="shared" si="20"/>
        <v>9.3351246582836005</v>
      </c>
      <c r="S50" s="5"/>
      <c r="T50" s="5"/>
      <c r="U50" s="5"/>
      <c r="V50" s="5"/>
      <c r="W50" s="5"/>
      <c r="X50" s="5"/>
      <c r="Y50" s="5"/>
      <c r="Z50" s="5"/>
      <c r="AA50" s="5"/>
      <c r="AB50" s="5"/>
      <c r="AC50" s="5"/>
      <c r="AD50" s="5"/>
      <c r="AE50" s="5"/>
      <c r="AF50" s="5"/>
      <c r="AG50" s="5"/>
      <c r="AH50" s="5"/>
    </row>
    <row r="51" spans="1:34" ht="12" customHeight="1" x14ac:dyDescent="0.3">
      <c r="A51" s="1">
        <f t="shared" si="5"/>
        <v>64</v>
      </c>
      <c r="B51" s="6">
        <f t="shared" si="8"/>
        <v>0.26443862376454319</v>
      </c>
      <c r="C51" s="1">
        <v>4.2226E-3</v>
      </c>
      <c r="D51" s="4">
        <f t="shared" si="6"/>
        <v>156.57592970820625</v>
      </c>
      <c r="E51" s="1">
        <v>6.2600000000000004E-4</v>
      </c>
      <c r="F51" s="4">
        <f t="shared" si="7"/>
        <v>23.212364893036781</v>
      </c>
      <c r="G51" s="1">
        <v>7.1020000000000002E-4</v>
      </c>
      <c r="H51" s="4">
        <f t="shared" ref="H51" si="93">PRODUCT($B$2,G51)</f>
        <v>26.334539212515534</v>
      </c>
      <c r="I51" s="1">
        <v>2.742E-4</v>
      </c>
      <c r="J51" s="4">
        <f t="shared" si="11"/>
        <v>10.167460788611319</v>
      </c>
      <c r="K51" s="17">
        <v>0</v>
      </c>
      <c r="L51" s="4">
        <f t="shared" ref="L51" si="94">PRODUCT($B$2,K51)</f>
        <v>0</v>
      </c>
      <c r="M51" s="5"/>
      <c r="N51" s="5">
        <f t="shared" si="4"/>
        <v>41.404723366691911</v>
      </c>
      <c r="O51" s="5">
        <f t="shared" si="63"/>
        <v>6.1382458266350444</v>
      </c>
      <c r="P51" s="5">
        <f t="shared" si="64"/>
        <v>6.9638693068310049</v>
      </c>
      <c r="Q51" s="5">
        <f t="shared" si="12"/>
        <v>2.6886693381203339</v>
      </c>
      <c r="R51" s="5">
        <f t="shared" si="20"/>
        <v>0</v>
      </c>
      <c r="S51" s="5"/>
      <c r="T51" s="5"/>
      <c r="U51" s="5"/>
      <c r="V51" s="5"/>
      <c r="W51" s="5"/>
      <c r="X51" s="5"/>
      <c r="Y51" s="5"/>
      <c r="Z51" s="5"/>
      <c r="AA51" s="5"/>
      <c r="AB51" s="5"/>
      <c r="AC51" s="5"/>
      <c r="AD51" s="5"/>
      <c r="AE51" s="5"/>
      <c r="AF51" s="5"/>
      <c r="AG51" s="5"/>
      <c r="AH51" s="5"/>
    </row>
    <row r="52" spans="1:34" ht="12" customHeight="1" x14ac:dyDescent="0.3">
      <c r="A52" s="1">
        <f t="shared" si="5"/>
        <v>65</v>
      </c>
      <c r="B52" s="6">
        <f t="shared" si="8"/>
        <v>0.25673652792674095</v>
      </c>
      <c r="C52" s="1">
        <v>3.5777000000000001E-3</v>
      </c>
      <c r="D52" s="4">
        <f t="shared" si="6"/>
        <v>132.66274421376627</v>
      </c>
      <c r="E52" s="1">
        <v>1.2363000000000001E-3</v>
      </c>
      <c r="F52" s="4">
        <f t="shared" si="7"/>
        <v>45.842566640992615</v>
      </c>
      <c r="G52" s="1">
        <v>3.5310000000000002E-4</v>
      </c>
      <c r="H52" s="4">
        <f t="shared" ref="H52" si="95">PRODUCT($B$2,G52)</f>
        <v>13.093108696056371</v>
      </c>
      <c r="I52" s="1">
        <v>7.6920000000000005E-4</v>
      </c>
      <c r="J52" s="4">
        <f t="shared" si="11"/>
        <v>28.522286063456701</v>
      </c>
      <c r="K52" s="17">
        <v>1.1862000000000001E-3</v>
      </c>
      <c r="L52" s="4">
        <f t="shared" ref="L52" si="96">PRODUCT($B$2,K52)</f>
        <v>43.984835840447658</v>
      </c>
      <c r="M52" s="5"/>
      <c r="N52" s="5">
        <f t="shared" si="4"/>
        <v>34.0593723346757</v>
      </c>
      <c r="O52" s="5">
        <f t="shared" si="63"/>
        <v>11.769461390658684</v>
      </c>
      <c r="P52" s="5">
        <f t="shared" si="64"/>
        <v>3.3614792663929314</v>
      </c>
      <c r="Q52" s="5">
        <f t="shared" si="12"/>
        <v>7.3227126924651458</v>
      </c>
      <c r="R52" s="5">
        <f t="shared" si="20"/>
        <v>11.292514035104206</v>
      </c>
      <c r="S52" s="5"/>
      <c r="T52" s="5"/>
      <c r="U52" s="5"/>
      <c r="V52" s="5"/>
      <c r="W52" s="5"/>
      <c r="X52" s="5"/>
      <c r="Y52" s="5"/>
      <c r="Z52" s="5"/>
      <c r="AA52" s="5"/>
      <c r="AB52" s="5"/>
      <c r="AC52" s="5"/>
      <c r="AD52" s="5"/>
      <c r="AE52" s="5"/>
      <c r="AF52" s="5"/>
      <c r="AG52" s="5"/>
      <c r="AH52" s="5"/>
    </row>
    <row r="53" spans="1:34" ht="12" customHeight="1" x14ac:dyDescent="0.3">
      <c r="A53" s="1">
        <f t="shared" si="5"/>
        <v>66</v>
      </c>
      <c r="B53" s="6">
        <f t="shared" si="8"/>
        <v>0.24925876497741842</v>
      </c>
      <c r="C53" s="1">
        <v>2.6941000000000001E-3</v>
      </c>
      <c r="D53" s="4">
        <f t="shared" si="6"/>
        <v>99.898454086789769</v>
      </c>
      <c r="E53" s="1">
        <v>5.8790000000000003E-4</v>
      </c>
      <c r="F53" s="4">
        <f t="shared" si="7"/>
        <v>21.799599553700201</v>
      </c>
      <c r="G53" s="1">
        <v>5.7129999999999995E-4</v>
      </c>
      <c r="H53" s="4">
        <f t="shared" ref="H53" si="97">PRODUCT($B$2,G53)</f>
        <v>21.184063999028613</v>
      </c>
      <c r="I53" s="1">
        <v>5.2079999999999997E-4</v>
      </c>
      <c r="J53" s="4">
        <f t="shared" si="11"/>
        <v>19.31150101644338</v>
      </c>
      <c r="K53" s="17">
        <v>0</v>
      </c>
      <c r="L53" s="4">
        <f t="shared" ref="L53" si="98">PRODUCT($B$2,K53)</f>
        <v>0</v>
      </c>
      <c r="M53" s="5"/>
      <c r="N53" s="5">
        <f t="shared" si="4"/>
        <v>24.900565288826556</v>
      </c>
      <c r="O53" s="5">
        <f t="shared" si="63"/>
        <v>5.4337412617575938</v>
      </c>
      <c r="P53" s="5">
        <f t="shared" si="64"/>
        <v>5.2803136296004638</v>
      </c>
      <c r="Q53" s="5">
        <f t="shared" si="12"/>
        <v>4.8135608932188374</v>
      </c>
      <c r="R53" s="5">
        <f t="shared" si="20"/>
        <v>0</v>
      </c>
      <c r="S53" s="5"/>
      <c r="T53" s="5"/>
      <c r="U53" s="5"/>
      <c r="V53" s="5"/>
      <c r="W53" s="5"/>
      <c r="X53" s="5"/>
      <c r="Y53" s="5"/>
      <c r="Z53" s="5"/>
      <c r="AA53" s="5"/>
      <c r="AB53" s="5"/>
      <c r="AC53" s="5"/>
      <c r="AD53" s="5"/>
      <c r="AE53" s="5"/>
      <c r="AF53" s="5"/>
      <c r="AG53" s="5"/>
      <c r="AH53" s="5"/>
    </row>
    <row r="54" spans="1:34" ht="12" customHeight="1" x14ac:dyDescent="0.3">
      <c r="A54" s="1">
        <f t="shared" si="5"/>
        <v>67</v>
      </c>
      <c r="B54" s="6">
        <f t="shared" si="8"/>
        <v>0.24199880094894993</v>
      </c>
      <c r="C54" s="1">
        <v>1.4894000000000001E-3</v>
      </c>
      <c r="D54" s="4">
        <f t="shared" si="6"/>
        <v>55.227629826979211</v>
      </c>
      <c r="E54" s="1">
        <v>1.8599999999999999E-4</v>
      </c>
      <c r="F54" s="4">
        <f t="shared" si="7"/>
        <v>6.896964648729778</v>
      </c>
      <c r="G54" s="1">
        <v>1.0897000000000001E-3</v>
      </c>
      <c r="H54" s="4">
        <f t="shared" ref="H54" si="99">PRODUCT($B$2,G54)</f>
        <v>40.406571923230324</v>
      </c>
      <c r="I54" s="1">
        <v>8.7310000000000003E-4</v>
      </c>
      <c r="J54" s="4">
        <f t="shared" si="11"/>
        <v>32.374945348419196</v>
      </c>
      <c r="K54" s="17">
        <v>1.1909999999999999E-4</v>
      </c>
      <c r="L54" s="4">
        <f t="shared" ref="L54" si="100">PRODUCT($B$2,K54)</f>
        <v>4.4162822024931003</v>
      </c>
      <c r="M54" s="5"/>
      <c r="N54" s="5">
        <f t="shared" si="4"/>
        <v>13.365020197381432</v>
      </c>
      <c r="O54" s="5">
        <f t="shared" si="63"/>
        <v>1.6690571751799019</v>
      </c>
      <c r="P54" s="5">
        <f t="shared" si="64"/>
        <v>9.7783419558792435</v>
      </c>
      <c r="Q54" s="5">
        <f t="shared" si="12"/>
        <v>7.8346979551052298</v>
      </c>
      <c r="R54" s="5">
        <f t="shared" si="20"/>
        <v>1.068734997655518</v>
      </c>
      <c r="S54" s="5"/>
      <c r="T54" s="5"/>
      <c r="U54" s="5"/>
      <c r="V54" s="5"/>
      <c r="W54" s="5"/>
      <c r="X54" s="5"/>
      <c r="Y54" s="5"/>
      <c r="Z54" s="5"/>
      <c r="AA54" s="5"/>
      <c r="AB54" s="5"/>
      <c r="AC54" s="5"/>
      <c r="AD54" s="5"/>
      <c r="AE54" s="5"/>
      <c r="AF54" s="5"/>
      <c r="AG54" s="5"/>
      <c r="AH54" s="5"/>
    </row>
    <row r="55" spans="1:34" ht="12" customHeight="1" x14ac:dyDescent="0.3">
      <c r="A55" s="1">
        <f t="shared" si="5"/>
        <v>68</v>
      </c>
      <c r="B55" s="6">
        <f t="shared" si="8"/>
        <v>0.23495029218344654</v>
      </c>
      <c r="C55" s="1">
        <v>2.4691000000000001E-3</v>
      </c>
      <c r="D55" s="4">
        <f t="shared" si="6"/>
        <v>91.555351689132777</v>
      </c>
      <c r="E55" s="1">
        <v>1.5770000000000001E-4</v>
      </c>
      <c r="F55" s="4">
        <f t="shared" si="7"/>
        <v>5.8475877693800333</v>
      </c>
      <c r="G55" s="1">
        <v>3.859E-4</v>
      </c>
      <c r="H55" s="4">
        <f t="shared" ref="H55" si="101">PRODUCT($B$2,G55)</f>
        <v>14.309347623359256</v>
      </c>
      <c r="I55" s="1">
        <v>1.2909999999999999E-4</v>
      </c>
      <c r="J55" s="4">
        <f t="shared" si="11"/>
        <v>4.787086753500077</v>
      </c>
      <c r="K55" s="17">
        <v>3.2499999999999997E-5</v>
      </c>
      <c r="L55" s="4">
        <f t="shared" ref="L55" si="102">PRODUCT($B$2,K55)</f>
        <v>1.2051147907726762</v>
      </c>
      <c r="M55" s="5"/>
      <c r="N55" s="5">
        <f t="shared" si="4"/>
        <v>21.510956630319953</v>
      </c>
      <c r="O55" s="5">
        <f t="shared" si="63"/>
        <v>1.3738924549841873</v>
      </c>
      <c r="P55" s="5">
        <f t="shared" si="64"/>
        <v>3.3619854050627636</v>
      </c>
      <c r="Q55" s="5">
        <f t="shared" si="12"/>
        <v>1.1247274314423497</v>
      </c>
      <c r="R55" s="5">
        <f t="shared" si="20"/>
        <v>0.28314207220663334</v>
      </c>
      <c r="S55" s="5"/>
      <c r="T55" s="5"/>
      <c r="U55" s="5"/>
      <c r="V55" s="5"/>
      <c r="W55" s="5"/>
      <c r="X55" s="5"/>
      <c r="Y55" s="5"/>
      <c r="Z55" s="5"/>
      <c r="AA55" s="5"/>
      <c r="AB55" s="5"/>
      <c r="AC55" s="5"/>
      <c r="AD55" s="5"/>
      <c r="AE55" s="5"/>
      <c r="AF55" s="5"/>
      <c r="AG55" s="5"/>
      <c r="AH55" s="5"/>
    </row>
    <row r="56" spans="1:34" ht="12" customHeight="1" x14ac:dyDescent="0.3">
      <c r="A56" s="1">
        <f t="shared" si="5"/>
        <v>69</v>
      </c>
      <c r="B56" s="6">
        <f t="shared" si="8"/>
        <v>0.22810707978975392</v>
      </c>
      <c r="C56" s="1">
        <v>1.4790999999999999E-3</v>
      </c>
      <c r="D56" s="4">
        <f t="shared" si="6"/>
        <v>54.845701139442014</v>
      </c>
      <c r="E56" s="1">
        <v>5.9619999999999996E-4</v>
      </c>
      <c r="F56" s="4">
        <f t="shared" si="7"/>
        <v>22.107367331035988</v>
      </c>
      <c r="G56" s="1">
        <v>3.2620000000000001E-4</v>
      </c>
      <c r="H56" s="4">
        <f t="shared" ref="H56" si="103">PRODUCT($B$2,G56)</f>
        <v>12.095644453847601</v>
      </c>
      <c r="I56" s="1">
        <v>1.0621999999999999E-3</v>
      </c>
      <c r="J56" s="4">
        <f t="shared" si="11"/>
        <v>39.386859407961133</v>
      </c>
      <c r="K56" s="17">
        <v>6.9220000000000002E-4</v>
      </c>
      <c r="L56" s="4">
        <f t="shared" ref="L56" si="104">PRODUCT($B$2,K56)</f>
        <v>25.667091020702973</v>
      </c>
      <c r="M56" s="5"/>
      <c r="N56" s="5">
        <f t="shared" si="4"/>
        <v>12.510692725939697</v>
      </c>
      <c r="O56" s="5">
        <f t="shared" si="63"/>
        <v>5.0428470037220254</v>
      </c>
      <c r="P56" s="5">
        <f t="shared" si="64"/>
        <v>2.7591021345423092</v>
      </c>
      <c r="Q56" s="5">
        <f t="shared" si="12"/>
        <v>8.9844214816396093</v>
      </c>
      <c r="R56" s="5">
        <f t="shared" si="20"/>
        <v>5.8548451794303693</v>
      </c>
      <c r="S56" s="5"/>
      <c r="T56" s="5"/>
      <c r="U56" s="5"/>
      <c r="V56" s="5"/>
      <c r="W56" s="5"/>
      <c r="X56" s="5"/>
      <c r="Y56" s="5"/>
      <c r="Z56" s="5"/>
      <c r="AA56" s="5"/>
      <c r="AB56" s="5"/>
      <c r="AC56" s="5"/>
      <c r="AD56" s="5"/>
      <c r="AE56" s="5"/>
      <c r="AF56" s="5"/>
      <c r="AG56" s="5"/>
      <c r="AH56" s="5"/>
    </row>
    <row r="57" spans="1:34" ht="12" customHeight="1" x14ac:dyDescent="0.3">
      <c r="A57" s="1">
        <f t="shared" si="5"/>
        <v>70</v>
      </c>
      <c r="B57" s="6">
        <f t="shared" si="8"/>
        <v>0.22146318426189701</v>
      </c>
      <c r="C57" s="1">
        <v>1.0355E-3</v>
      </c>
      <c r="D57" s="4">
        <f t="shared" si="6"/>
        <v>38.396811256772502</v>
      </c>
      <c r="E57" s="1">
        <v>0</v>
      </c>
      <c r="F57" s="4">
        <f t="shared" si="7"/>
        <v>0</v>
      </c>
      <c r="G57" s="1">
        <v>8.7000000000000001E-5</v>
      </c>
      <c r="H57" s="4">
        <f t="shared" ref="H57" si="105">PRODUCT($B$2,G57)</f>
        <v>3.2259995937607031</v>
      </c>
      <c r="I57" s="1">
        <v>5.0279999999999997E-4</v>
      </c>
      <c r="J57" s="4">
        <f t="shared" si="11"/>
        <v>18.644052824630819</v>
      </c>
      <c r="K57" s="17">
        <v>0</v>
      </c>
      <c r="L57" s="4">
        <f t="shared" ref="L57" si="106">PRODUCT($B$2,K57)</f>
        <v>0</v>
      </c>
      <c r="M57" s="5"/>
      <c r="N57" s="5">
        <f t="shared" si="4"/>
        <v>8.5034800864278903</v>
      </c>
      <c r="O57" s="5">
        <f t="shared" si="63"/>
        <v>0</v>
      </c>
      <c r="P57" s="5">
        <f t="shared" si="64"/>
        <v>0.71444014246183152</v>
      </c>
      <c r="Q57" s="5">
        <f t="shared" si="12"/>
        <v>4.1289713060897562</v>
      </c>
      <c r="R57" s="5">
        <f t="shared" si="20"/>
        <v>0</v>
      </c>
      <c r="S57" s="5"/>
      <c r="T57" s="5"/>
      <c r="U57" s="5"/>
      <c r="V57" s="5"/>
      <c r="W57" s="5"/>
      <c r="X57" s="5"/>
      <c r="Y57" s="5"/>
      <c r="Z57" s="5"/>
      <c r="AA57" s="5"/>
      <c r="AB57" s="5"/>
      <c r="AC57" s="5"/>
      <c r="AD57" s="5"/>
      <c r="AE57" s="5"/>
      <c r="AF57" s="5"/>
      <c r="AG57" s="5"/>
      <c r="AH57" s="5"/>
    </row>
    <row r="58" spans="1:34" ht="12" customHeight="1" x14ac:dyDescent="0.3">
      <c r="A58" s="1">
        <f t="shared" si="5"/>
        <v>71</v>
      </c>
      <c r="B58" s="6">
        <f t="shared" si="8"/>
        <v>0.21501280025426894</v>
      </c>
      <c r="C58" s="1">
        <v>5.5520000000000005E-4</v>
      </c>
      <c r="D58" s="4">
        <f t="shared" si="6"/>
        <v>20.587068671907385</v>
      </c>
      <c r="E58" s="1">
        <v>3.9199999999999997E-5</v>
      </c>
      <c r="F58" s="4">
        <f t="shared" si="7"/>
        <v>1.4535538399473511</v>
      </c>
      <c r="G58" s="1">
        <v>7.3769999999999999E-4</v>
      </c>
      <c r="H58" s="4">
        <f t="shared" ref="H58" si="107">PRODUCT($B$2,G58)</f>
        <v>27.354251727784717</v>
      </c>
      <c r="I58" s="1">
        <v>3.122E-4</v>
      </c>
      <c r="J58" s="4">
        <f t="shared" si="11"/>
        <v>11.576518082437833</v>
      </c>
      <c r="K58" s="17">
        <v>0</v>
      </c>
      <c r="L58" s="4">
        <f t="shared" ref="L58" si="108">PRODUCT($B$2,K58)</f>
        <v>0</v>
      </c>
      <c r="M58" s="5"/>
      <c r="N58" s="5">
        <f t="shared" si="4"/>
        <v>4.4264832841737407</v>
      </c>
      <c r="O58" s="5">
        <f t="shared" si="63"/>
        <v>0.31253268144742541</v>
      </c>
      <c r="P58" s="5">
        <f t="shared" si="64"/>
        <v>5.8815142628511667</v>
      </c>
      <c r="Q58" s="5">
        <f t="shared" si="12"/>
        <v>2.4890995700991381</v>
      </c>
      <c r="R58" s="5">
        <f t="shared" si="20"/>
        <v>0</v>
      </c>
      <c r="S58" s="5"/>
      <c r="T58" s="5"/>
      <c r="U58" s="5"/>
      <c r="V58" s="5"/>
      <c r="W58" s="5"/>
      <c r="X58" s="5"/>
      <c r="Y58" s="5"/>
      <c r="Z58" s="5"/>
      <c r="AA58" s="5"/>
      <c r="AB58" s="5"/>
      <c r="AC58" s="5"/>
      <c r="AD58" s="5"/>
      <c r="AE58" s="5"/>
      <c r="AF58" s="5"/>
      <c r="AG58" s="5"/>
      <c r="AH58" s="5"/>
    </row>
    <row r="59" spans="1:34" ht="12" customHeight="1" x14ac:dyDescent="0.3">
      <c r="A59" s="1">
        <f t="shared" si="5"/>
        <v>72</v>
      </c>
      <c r="B59" s="6">
        <f t="shared" si="8"/>
        <v>0.20875029150899899</v>
      </c>
      <c r="C59" s="1">
        <v>6.4939999999999996E-4</v>
      </c>
      <c r="D59" s="4">
        <f t="shared" si="6"/>
        <v>24.080047542393107</v>
      </c>
      <c r="E59" s="1">
        <v>2.4679999999999998E-4</v>
      </c>
      <c r="F59" s="4">
        <f t="shared" si="7"/>
        <v>9.1514563188521993</v>
      </c>
      <c r="G59" s="1">
        <v>0</v>
      </c>
      <c r="H59" s="4">
        <f t="shared" ref="H59" si="109">PRODUCT($B$2,G59)</f>
        <v>0</v>
      </c>
      <c r="I59" s="1">
        <v>1.0549000000000001E-3</v>
      </c>
      <c r="J59" s="4">
        <f t="shared" si="11"/>
        <v>39.116172085726042</v>
      </c>
      <c r="K59" s="17">
        <v>2.7520000000000002E-4</v>
      </c>
      <c r="L59" s="4">
        <f t="shared" ref="L59" si="110">PRODUCT($B$2,K59)</f>
        <v>10.204541243712017</v>
      </c>
      <c r="M59" s="5"/>
      <c r="N59" s="5">
        <f t="shared" si="4"/>
        <v>5.0267169440251154</v>
      </c>
      <c r="O59" s="5">
        <f t="shared" si="63"/>
        <v>1.9103691742922675</v>
      </c>
      <c r="P59" s="5">
        <f t="shared" si="64"/>
        <v>0</v>
      </c>
      <c r="Q59" s="5">
        <f t="shared" si="12"/>
        <v>8.1655123256114805</v>
      </c>
      <c r="R59" s="5">
        <f t="shared" si="20"/>
        <v>2.1302009593404865</v>
      </c>
      <c r="S59" s="5"/>
      <c r="T59" s="5"/>
      <c r="U59" s="5"/>
      <c r="V59" s="5"/>
      <c r="W59" s="5"/>
      <c r="X59" s="5"/>
      <c r="Y59" s="5"/>
      <c r="Z59" s="5"/>
      <c r="AA59" s="5"/>
      <c r="AB59" s="5"/>
      <c r="AC59" s="5"/>
      <c r="AD59" s="5"/>
      <c r="AE59" s="5"/>
      <c r="AF59" s="5"/>
      <c r="AG59" s="5"/>
      <c r="AH59" s="5"/>
    </row>
    <row r="60" spans="1:34" ht="12" customHeight="1" x14ac:dyDescent="0.3">
      <c r="A60" s="1">
        <f t="shared" si="5"/>
        <v>73</v>
      </c>
      <c r="B60" s="6">
        <f t="shared" si="8"/>
        <v>0.20267018593106698</v>
      </c>
      <c r="C60" s="1">
        <v>9.5480000000000001E-4</v>
      </c>
      <c r="D60" s="4">
        <f t="shared" si="6"/>
        <v>35.404418530146195</v>
      </c>
      <c r="E60" s="1">
        <v>0</v>
      </c>
      <c r="F60" s="4">
        <f t="shared" si="7"/>
        <v>0</v>
      </c>
      <c r="G60" s="1">
        <v>7.5849999999999995E-4</v>
      </c>
      <c r="H60" s="4">
        <f t="shared" ref="H60" si="111">PRODUCT($B$2,G60)</f>
        <v>28.125525193879231</v>
      </c>
      <c r="I60" s="1">
        <v>0</v>
      </c>
      <c r="J60" s="4">
        <f t="shared" si="11"/>
        <v>0</v>
      </c>
      <c r="K60" s="17">
        <v>0</v>
      </c>
      <c r="L60" s="4">
        <f t="shared" ref="L60" si="112">PRODUCT($B$2,K60)</f>
        <v>0</v>
      </c>
      <c r="M60" s="5"/>
      <c r="N60" s="5">
        <f t="shared" si="4"/>
        <v>7.1754200862860422</v>
      </c>
      <c r="O60" s="5">
        <f t="shared" si="63"/>
        <v>0</v>
      </c>
      <c r="P60" s="5">
        <f t="shared" si="64"/>
        <v>5.700205420452412</v>
      </c>
      <c r="Q60" s="5">
        <f t="shared" si="12"/>
        <v>0</v>
      </c>
      <c r="R60" s="5">
        <f t="shared" si="20"/>
        <v>0</v>
      </c>
      <c r="S60" s="5"/>
      <c r="T60" s="5"/>
      <c r="U60" s="5"/>
      <c r="V60" s="5"/>
      <c r="W60" s="5"/>
      <c r="X60" s="5"/>
      <c r="Y60" s="5"/>
      <c r="Z60" s="5"/>
      <c r="AA60" s="5"/>
      <c r="AB60" s="5"/>
      <c r="AC60" s="5"/>
      <c r="AD60" s="5"/>
      <c r="AE60" s="5"/>
      <c r="AF60" s="5"/>
      <c r="AG60" s="5"/>
      <c r="AH60" s="5"/>
    </row>
    <row r="61" spans="1:34" ht="12" customHeight="1" x14ac:dyDescent="0.3">
      <c r="A61" s="1">
        <f t="shared" si="5"/>
        <v>74</v>
      </c>
      <c r="B61" s="6">
        <f t="shared" si="8"/>
        <v>0.19676717080686115</v>
      </c>
      <c r="C61" s="1">
        <v>1.0947999999999999E-3</v>
      </c>
      <c r="D61" s="4">
        <f t="shared" si="6"/>
        <v>40.595682244243875</v>
      </c>
      <c r="E61" s="1">
        <v>4.1900000000000002E-5</v>
      </c>
      <c r="F61" s="4">
        <f t="shared" si="7"/>
        <v>1.5536710687192352</v>
      </c>
      <c r="G61" s="1">
        <v>7.4399999999999998E-4</v>
      </c>
      <c r="H61" s="4">
        <f t="shared" ref="H61" si="113">PRODUCT($B$2,G61)</f>
        <v>27.587858594919112</v>
      </c>
      <c r="I61" s="1">
        <v>0</v>
      </c>
      <c r="J61" s="4">
        <f t="shared" si="11"/>
        <v>0</v>
      </c>
      <c r="K61" s="17">
        <v>0</v>
      </c>
      <c r="L61" s="4">
        <f t="shared" ref="L61" si="114">PRODUCT($B$2,K61)</f>
        <v>0</v>
      </c>
      <c r="M61" s="5"/>
      <c r="N61" s="5">
        <f t="shared" si="4"/>
        <v>7.9878975421741947</v>
      </c>
      <c r="O61" s="5">
        <f t="shared" si="63"/>
        <v>0.30571146055635628</v>
      </c>
      <c r="P61" s="5">
        <f t="shared" si="64"/>
        <v>5.4283848843419813</v>
      </c>
      <c r="Q61" s="5">
        <f t="shared" si="12"/>
        <v>0</v>
      </c>
      <c r="R61" s="5">
        <f t="shared" si="20"/>
        <v>0</v>
      </c>
      <c r="S61" s="5"/>
      <c r="T61" s="5"/>
      <c r="U61" s="5"/>
      <c r="V61" s="5"/>
      <c r="W61" s="5"/>
      <c r="X61" s="5"/>
      <c r="Y61" s="5"/>
      <c r="Z61" s="5"/>
      <c r="AA61" s="5"/>
      <c r="AB61" s="5"/>
      <c r="AC61" s="5"/>
      <c r="AD61" s="5"/>
      <c r="AE61" s="5"/>
      <c r="AF61" s="5"/>
      <c r="AG61" s="5"/>
      <c r="AH61" s="5"/>
    </row>
    <row r="62" spans="1:34" ht="12" customHeight="1" x14ac:dyDescent="0.3">
      <c r="A62" s="1">
        <f t="shared" si="5"/>
        <v>75</v>
      </c>
      <c r="B62" s="6">
        <f t="shared" si="8"/>
        <v>0.19103608816200113</v>
      </c>
      <c r="C62" s="1">
        <v>7.9929999999999997E-4</v>
      </c>
      <c r="D62" s="4">
        <f t="shared" si="6"/>
        <v>29.638407761987697</v>
      </c>
      <c r="E62" s="1">
        <v>2.5970000000000002E-4</v>
      </c>
      <c r="F62" s="4">
        <f t="shared" si="7"/>
        <v>9.6297941896512018</v>
      </c>
      <c r="G62" s="1">
        <v>0</v>
      </c>
      <c r="H62" s="4">
        <f t="shared" ref="H62" si="115">PRODUCT($B$2,G62)</f>
        <v>0</v>
      </c>
      <c r="I62" s="1">
        <v>1.8554000000000001E-3</v>
      </c>
      <c r="J62" s="4">
        <f t="shared" si="11"/>
        <v>68.799076393834582</v>
      </c>
      <c r="K62" s="17">
        <v>5.1799999999999999E-5</v>
      </c>
      <c r="L62" s="4">
        <f t="shared" ref="L62" si="116">PRODUCT($B$2,K62)</f>
        <v>1.9207675742161425</v>
      </c>
      <c r="M62" s="5"/>
      <c r="N62" s="5">
        <f t="shared" si="4"/>
        <v>5.6620054782004203</v>
      </c>
      <c r="O62" s="5">
        <f t="shared" si="63"/>
        <v>1.8396382117961332</v>
      </c>
      <c r="P62" s="5">
        <f t="shared" si="64"/>
        <v>0</v>
      </c>
      <c r="Q62" s="5">
        <f t="shared" si="12"/>
        <v>13.143106423436834</v>
      </c>
      <c r="R62" s="5">
        <f t="shared" si="20"/>
        <v>0.36693592364666805</v>
      </c>
      <c r="S62" s="5"/>
      <c r="T62" s="5"/>
      <c r="U62" s="5"/>
      <c r="V62" s="5"/>
      <c r="W62" s="5"/>
      <c r="X62" s="5"/>
      <c r="Y62" s="5"/>
      <c r="Z62" s="5"/>
      <c r="AA62" s="5"/>
      <c r="AB62" s="5"/>
      <c r="AC62" s="5"/>
      <c r="AD62" s="5"/>
      <c r="AE62" s="5"/>
      <c r="AF62" s="5"/>
      <c r="AG62" s="5"/>
      <c r="AH62" s="5"/>
    </row>
    <row r="63" spans="1:34" ht="12" customHeight="1" x14ac:dyDescent="0.3">
      <c r="A63" s="1">
        <f t="shared" si="5"/>
        <v>76</v>
      </c>
      <c r="B63" s="6">
        <f t="shared" si="8"/>
        <v>0.18547193025437003</v>
      </c>
      <c r="C63" s="1">
        <v>0</v>
      </c>
      <c r="D63" s="4">
        <f t="shared" si="6"/>
        <v>0</v>
      </c>
      <c r="E63" s="1">
        <v>0</v>
      </c>
      <c r="F63" s="4">
        <f t="shared" si="7"/>
        <v>0</v>
      </c>
      <c r="G63" s="1">
        <v>0</v>
      </c>
      <c r="H63" s="4">
        <f t="shared" ref="H63" si="117">PRODUCT($B$2,G63)</f>
        <v>0</v>
      </c>
      <c r="I63" s="1">
        <v>7.18E-4</v>
      </c>
      <c r="J63" s="4">
        <f t="shared" si="11"/>
        <v>26.623766762300974</v>
      </c>
      <c r="K63" s="17">
        <v>0</v>
      </c>
      <c r="L63" s="4">
        <f t="shared" ref="L63" si="118">PRODUCT($B$2,K63)</f>
        <v>0</v>
      </c>
      <c r="M63" s="5"/>
      <c r="N63" s="5">
        <f t="shared" si="4"/>
        <v>0</v>
      </c>
      <c r="O63" s="5">
        <f t="shared" si="63"/>
        <v>0</v>
      </c>
      <c r="P63" s="5">
        <f t="shared" si="64"/>
        <v>0</v>
      </c>
      <c r="Q63" s="5">
        <f t="shared" si="12"/>
        <v>4.9379614120461017</v>
      </c>
      <c r="R63" s="5">
        <f t="shared" si="20"/>
        <v>0</v>
      </c>
      <c r="S63" s="5"/>
      <c r="T63" s="5"/>
      <c r="U63" s="5"/>
      <c r="V63" s="5"/>
      <c r="W63" s="5"/>
      <c r="X63" s="5"/>
      <c r="Y63" s="5"/>
      <c r="Z63" s="5"/>
      <c r="AA63" s="5"/>
      <c r="AB63" s="5"/>
      <c r="AC63" s="5"/>
      <c r="AD63" s="5"/>
      <c r="AE63" s="5"/>
      <c r="AF63" s="5"/>
      <c r="AG63" s="5"/>
      <c r="AH63" s="5"/>
    </row>
    <row r="64" spans="1:34" ht="12" customHeight="1" x14ac:dyDescent="0.3">
      <c r="A64" s="1">
        <f t="shared" si="5"/>
        <v>77</v>
      </c>
      <c r="B64" s="6">
        <f t="shared" si="8"/>
        <v>0.18006983519841752</v>
      </c>
      <c r="C64" s="1">
        <v>2.5960000000000002E-4</v>
      </c>
      <c r="D64" s="4">
        <f t="shared" si="6"/>
        <v>9.6260861441411318</v>
      </c>
      <c r="E64" s="1">
        <v>2.4659999999999998E-4</v>
      </c>
      <c r="F64" s="4">
        <f t="shared" si="7"/>
        <v>9.1440402278320612</v>
      </c>
      <c r="G64" s="1">
        <v>1.1272999999999999E-3</v>
      </c>
      <c r="H64" s="4">
        <f t="shared" ref="H64" si="119">PRODUCT($B$2,G64)</f>
        <v>41.800797035016551</v>
      </c>
      <c r="I64" s="1">
        <v>1.5009999999999999E-4</v>
      </c>
      <c r="J64" s="4">
        <f t="shared" si="11"/>
        <v>5.5657763106147291</v>
      </c>
      <c r="K64" s="17">
        <v>0</v>
      </c>
      <c r="L64" s="4">
        <f t="shared" ref="L64" si="120">PRODUCT($B$2,K64)</f>
        <v>0</v>
      </c>
      <c r="M64" s="5"/>
      <c r="N64" s="5">
        <f t="shared" si="4"/>
        <v>1.7333677455812639</v>
      </c>
      <c r="O64" s="5">
        <f t="shared" si="63"/>
        <v>1.6465658168734194</v>
      </c>
      <c r="P64" s="5">
        <f t="shared" si="64"/>
        <v>7.5270626332579296</v>
      </c>
      <c r="Q64" s="5">
        <f t="shared" si="12"/>
        <v>1.0022284230036504</v>
      </c>
      <c r="R64" s="5">
        <f t="shared" si="20"/>
        <v>0</v>
      </c>
      <c r="S64" s="5"/>
      <c r="T64" s="5"/>
      <c r="U64" s="5"/>
      <c r="V64" s="5"/>
      <c r="W64" s="5"/>
      <c r="X64" s="5"/>
      <c r="Y64" s="5"/>
      <c r="Z64" s="5"/>
      <c r="AA64" s="5"/>
      <c r="AB64" s="5"/>
      <c r="AC64" s="5"/>
      <c r="AD64" s="5"/>
      <c r="AE64" s="5"/>
      <c r="AF64" s="5"/>
      <c r="AG64" s="5"/>
      <c r="AH64" s="5"/>
    </row>
    <row r="65" spans="1:34" ht="12" customHeight="1" x14ac:dyDescent="0.3">
      <c r="A65" s="1">
        <f t="shared" si="5"/>
        <v>78</v>
      </c>
      <c r="B65" s="6">
        <f t="shared" si="8"/>
        <v>0.17482508271691022</v>
      </c>
      <c r="C65" s="1">
        <v>4.682E-4</v>
      </c>
      <c r="D65" s="4">
        <f t="shared" si="6"/>
        <v>17.361069078146681</v>
      </c>
      <c r="E65" s="1">
        <v>2.096E-4</v>
      </c>
      <c r="F65" s="4">
        <f t="shared" si="7"/>
        <v>7.7720633891062452</v>
      </c>
      <c r="G65" s="1">
        <v>0</v>
      </c>
      <c r="H65" s="4">
        <f t="shared" ref="H65" si="121">PRODUCT($B$2,G65)</f>
        <v>0</v>
      </c>
      <c r="I65" s="1">
        <v>0</v>
      </c>
      <c r="J65" s="4">
        <f t="shared" si="11"/>
        <v>0</v>
      </c>
      <c r="K65" s="17">
        <v>0</v>
      </c>
      <c r="L65" s="4">
        <f t="shared" ref="L65" si="122">PRODUCT($B$2,K65)</f>
        <v>0</v>
      </c>
      <c r="M65" s="5"/>
      <c r="N65" s="5">
        <f t="shared" si="4"/>
        <v>3.0351503376409856</v>
      </c>
      <c r="O65" s="5">
        <f t="shared" si="63"/>
        <v>1.358751624881569</v>
      </c>
      <c r="P65" s="5">
        <f t="shared" si="64"/>
        <v>0</v>
      </c>
      <c r="Q65" s="5">
        <f t="shared" si="12"/>
        <v>0</v>
      </c>
      <c r="R65" s="5">
        <f t="shared" si="20"/>
        <v>0</v>
      </c>
      <c r="S65" s="5"/>
      <c r="T65" s="5"/>
      <c r="U65" s="5"/>
      <c r="V65" s="5"/>
      <c r="W65" s="5"/>
      <c r="X65" s="5"/>
      <c r="Y65" s="5"/>
      <c r="Z65" s="5"/>
      <c r="AA65" s="5"/>
      <c r="AB65" s="5"/>
      <c r="AC65" s="5"/>
      <c r="AD65" s="5"/>
      <c r="AE65" s="5"/>
      <c r="AF65" s="5"/>
      <c r="AG65" s="5"/>
      <c r="AH65" s="5"/>
    </row>
    <row r="66" spans="1:34" ht="12" customHeight="1" x14ac:dyDescent="0.3">
      <c r="A66" s="1">
        <f t="shared" si="5"/>
        <v>79</v>
      </c>
      <c r="B66" s="6">
        <f t="shared" si="8"/>
        <v>0.1697330900164177</v>
      </c>
      <c r="C66" s="1">
        <v>0</v>
      </c>
      <c r="D66" s="4">
        <f t="shared" si="6"/>
        <v>0</v>
      </c>
      <c r="E66" s="1">
        <v>0</v>
      </c>
      <c r="F66" s="4">
        <f t="shared" si="7"/>
        <v>0</v>
      </c>
      <c r="G66" s="1">
        <v>8.9900000000000003E-5</v>
      </c>
      <c r="H66" s="4">
        <f t="shared" ref="H66" si="123">PRODUCT($B$2,G66)</f>
        <v>3.3335329135527263</v>
      </c>
      <c r="I66" s="1">
        <v>6.089E-4</v>
      </c>
      <c r="J66" s="4">
        <f t="shared" si="11"/>
        <v>22.57828911081485</v>
      </c>
      <c r="K66" s="17">
        <v>0</v>
      </c>
      <c r="L66" s="4">
        <f t="shared" ref="L66" si="124">PRODUCT($B$2,K66)</f>
        <v>0</v>
      </c>
      <c r="M66" s="5"/>
      <c r="N66" s="5">
        <f t="shared" si="4"/>
        <v>0</v>
      </c>
      <c r="O66" s="5">
        <f t="shared" si="63"/>
        <v>0</v>
      </c>
      <c r="P66" s="5">
        <f t="shared" si="64"/>
        <v>0.56581084208873611</v>
      </c>
      <c r="Q66" s="5">
        <f t="shared" si="12"/>
        <v>3.8322827780626407</v>
      </c>
      <c r="R66" s="5">
        <f t="shared" si="20"/>
        <v>0</v>
      </c>
      <c r="S66" s="5"/>
      <c r="T66" s="5"/>
      <c r="U66" s="5"/>
      <c r="V66" s="5"/>
      <c r="W66" s="5"/>
      <c r="X66" s="5"/>
      <c r="Y66" s="5"/>
      <c r="Z66" s="5"/>
      <c r="AA66" s="5"/>
      <c r="AB66" s="5"/>
      <c r="AC66" s="5"/>
      <c r="AD66" s="5"/>
      <c r="AE66" s="5"/>
      <c r="AF66" s="5"/>
      <c r="AG66" s="5"/>
      <c r="AH66" s="5"/>
    </row>
    <row r="67" spans="1:34" ht="12" customHeight="1" x14ac:dyDescent="0.3">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row>
    <row r="68" spans="1:34" ht="12" customHeight="1" x14ac:dyDescent="0.3">
      <c r="S68" s="5"/>
      <c r="T68" s="5"/>
      <c r="U68" s="5"/>
      <c r="V68" s="5"/>
      <c r="W68" s="5"/>
      <c r="X68" s="5"/>
      <c r="Y68" s="5"/>
      <c r="Z68" s="5"/>
      <c r="AA68" s="5"/>
      <c r="AB68" s="5"/>
      <c r="AC68" s="5"/>
      <c r="AD68" s="5"/>
      <c r="AE68" s="5"/>
      <c r="AF68" s="5"/>
      <c r="AG68" s="5"/>
      <c r="AH68" s="5"/>
    </row>
    <row r="69" spans="1:34" ht="12" customHeight="1" x14ac:dyDescent="0.3">
      <c r="D69" s="4"/>
      <c r="E69" s="4"/>
      <c r="F69" s="4"/>
      <c r="G69" s="4"/>
      <c r="H69" s="4"/>
      <c r="I69" s="4"/>
      <c r="J69" s="4"/>
      <c r="K69" s="4"/>
      <c r="L69" s="4"/>
      <c r="M69" s="4"/>
      <c r="N69" s="4"/>
      <c r="O69" s="4"/>
      <c r="P69" s="4"/>
      <c r="Q69" s="4"/>
      <c r="R69" s="4"/>
      <c r="S69" s="5"/>
      <c r="T69" s="5"/>
      <c r="U69" s="5"/>
      <c r="V69" s="5"/>
      <c r="W69" s="5"/>
      <c r="X69" s="5"/>
      <c r="Y69" s="5"/>
      <c r="Z69" s="5"/>
      <c r="AA69" s="5"/>
      <c r="AB69" s="5"/>
      <c r="AC69" s="5"/>
      <c r="AD69" s="5"/>
      <c r="AE69" s="5"/>
      <c r="AF69" s="5"/>
      <c r="AG69" s="5"/>
      <c r="AH69" s="5"/>
    </row>
    <row r="71" spans="1:34" ht="12" customHeight="1" x14ac:dyDescent="0.3">
      <c r="A71" s="1" t="s">
        <v>30</v>
      </c>
      <c r="B71" s="1" t="s">
        <v>31</v>
      </c>
    </row>
    <row r="72" spans="1:34" ht="12" customHeight="1" x14ac:dyDescent="0.3">
      <c r="A72" s="1" t="s">
        <v>29</v>
      </c>
      <c r="C72" s="19">
        <v>73150.910999999993</v>
      </c>
      <c r="H72" s="1" t="s">
        <v>48</v>
      </c>
      <c r="I72" s="1">
        <f>AVERAGE(I73:I74)</f>
        <v>221.4975</v>
      </c>
    </row>
    <row r="73" spans="1:34" ht="12" customHeight="1" x14ac:dyDescent="0.3">
      <c r="G73" s="1" t="s">
        <v>47</v>
      </c>
      <c r="I73" s="1">
        <v>218.05600000000001</v>
      </c>
    </row>
    <row r="74" spans="1:34" ht="12" customHeight="1" x14ac:dyDescent="0.3">
      <c r="B74" s="1" t="s">
        <v>32</v>
      </c>
      <c r="G74" s="1" t="s">
        <v>46</v>
      </c>
      <c r="I74" s="17">
        <v>224.93899999999999</v>
      </c>
    </row>
    <row r="75" spans="1:34" ht="12" customHeight="1" x14ac:dyDescent="0.3">
      <c r="A75" s="1" t="s">
        <v>33</v>
      </c>
      <c r="C75" s="20">
        <v>8057</v>
      </c>
      <c r="G75" s="1" t="s">
        <v>21</v>
      </c>
      <c r="I75" s="17">
        <v>229.59399999999999</v>
      </c>
    </row>
    <row r="77" spans="1:34" ht="12" customHeight="1" x14ac:dyDescent="0.3">
      <c r="C77" s="21">
        <f>SUM(C72:C75)</f>
        <v>81207.910999999993</v>
      </c>
      <c r="E77" s="1">
        <f>PRODUCT(1000000,C77/C87)</f>
        <v>35772.834236377246</v>
      </c>
    </row>
    <row r="79" spans="1:34" ht="12" customHeight="1" x14ac:dyDescent="0.3">
      <c r="L79" s="18"/>
    </row>
    <row r="81" spans="1:12" ht="12" customHeight="1" x14ac:dyDescent="0.3">
      <c r="A81" t="s">
        <v>34</v>
      </c>
      <c r="B81"/>
      <c r="C81"/>
      <c r="D81"/>
      <c r="E81"/>
      <c r="F81"/>
      <c r="G81"/>
      <c r="H81"/>
      <c r="I81"/>
      <c r="J81"/>
    </row>
    <row r="82" spans="1:12" ht="12" customHeight="1" x14ac:dyDescent="0.3">
      <c r="A82" t="s">
        <v>35</v>
      </c>
      <c r="B82"/>
      <c r="C82"/>
      <c r="D82"/>
      <c r="E82"/>
      <c r="F82"/>
      <c r="G82"/>
      <c r="H82"/>
      <c r="I82"/>
      <c r="J82"/>
    </row>
    <row r="83" spans="1:12" ht="12" customHeight="1" x14ac:dyDescent="0.3">
      <c r="A83" t="s">
        <v>36</v>
      </c>
      <c r="B83"/>
      <c r="C83"/>
      <c r="D83"/>
      <c r="E83"/>
      <c r="F83"/>
      <c r="G83"/>
      <c r="H83"/>
      <c r="I83"/>
      <c r="J83"/>
    </row>
    <row r="84" spans="1:12" ht="12" customHeight="1" x14ac:dyDescent="0.3">
      <c r="A84"/>
      <c r="B84"/>
      <c r="C84" t="s">
        <v>37</v>
      </c>
      <c r="D84"/>
      <c r="E84"/>
      <c r="F84"/>
      <c r="G84"/>
      <c r="H84"/>
      <c r="I84"/>
      <c r="J84"/>
    </row>
    <row r="85" spans="1:12" ht="12" customHeight="1" x14ac:dyDescent="0.3">
      <c r="A85" t="s">
        <v>38</v>
      </c>
      <c r="B85"/>
      <c r="C85" t="s">
        <v>24</v>
      </c>
      <c r="D85"/>
      <c r="E85" t="s">
        <v>39</v>
      </c>
      <c r="F85"/>
      <c r="G85" t="s">
        <v>40</v>
      </c>
      <c r="H85"/>
      <c r="I85"/>
      <c r="J85"/>
    </row>
    <row r="86" spans="1:12" ht="12" customHeight="1" x14ac:dyDescent="0.3">
      <c r="A86">
        <v>2009</v>
      </c>
      <c r="B86"/>
      <c r="C86" s="22">
        <v>2292100</v>
      </c>
      <c r="D86"/>
      <c r="E86" s="22">
        <v>767434</v>
      </c>
      <c r="F86"/>
      <c r="G86" s="22">
        <v>1524650</v>
      </c>
      <c r="H86"/>
      <c r="I86" s="22">
        <f>SUM(E86:G86)</f>
        <v>2292084</v>
      </c>
      <c r="J86"/>
      <c r="L86" s="18"/>
    </row>
    <row r="87" spans="1:12" ht="12" customHeight="1" x14ac:dyDescent="0.3">
      <c r="A87">
        <v>2010</v>
      </c>
      <c r="B87"/>
      <c r="C87" s="22">
        <v>2270100</v>
      </c>
      <c r="D87"/>
      <c r="E87" s="22">
        <v>748728</v>
      </c>
      <c r="F87"/>
      <c r="G87" s="22">
        <v>1521414</v>
      </c>
      <c r="H87"/>
      <c r="I87" s="22">
        <f t="shared" ref="I87:I88" si="125">SUM(E87:G87)</f>
        <v>2270142</v>
      </c>
      <c r="J87"/>
    </row>
    <row r="88" spans="1:12" ht="12" customHeight="1" x14ac:dyDescent="0.3">
      <c r="A88">
        <v>2011</v>
      </c>
      <c r="B88"/>
      <c r="C88" s="22">
        <v>2239800</v>
      </c>
      <c r="D88"/>
      <c r="E88" s="22">
        <v>735601</v>
      </c>
      <c r="F88"/>
      <c r="G88" s="22">
        <v>1504150</v>
      </c>
      <c r="H88"/>
      <c r="I88" s="22">
        <f t="shared" si="125"/>
        <v>2239751</v>
      </c>
      <c r="J88"/>
    </row>
    <row r="89" spans="1:12" ht="12" customHeight="1" x14ac:dyDescent="0.3">
      <c r="A89" t="s">
        <v>41</v>
      </c>
      <c r="B89"/>
      <c r="C89"/>
      <c r="D89"/>
      <c r="E89"/>
      <c r="F89"/>
      <c r="G89"/>
      <c r="H89"/>
      <c r="I89"/>
      <c r="J89"/>
    </row>
    <row r="90" spans="1:12" ht="12" customHeight="1" x14ac:dyDescent="0.3">
      <c r="A90" t="s">
        <v>42</v>
      </c>
      <c r="B90"/>
      <c r="C90"/>
      <c r="D90"/>
      <c r="E90"/>
      <c r="F90"/>
      <c r="G90"/>
      <c r="H90"/>
      <c r="I90"/>
      <c r="J90"/>
    </row>
    <row r="91" spans="1:12" ht="12" customHeight="1" x14ac:dyDescent="0.3">
      <c r="A91" t="s">
        <v>43</v>
      </c>
      <c r="B91"/>
      <c r="C91"/>
      <c r="D91"/>
      <c r="E91"/>
      <c r="F91"/>
      <c r="G91"/>
      <c r="H91"/>
      <c r="I91"/>
      <c r="J91"/>
    </row>
    <row r="92" spans="1:12" ht="12" customHeight="1" x14ac:dyDescent="0.3">
      <c r="A92" t="s">
        <v>44</v>
      </c>
      <c r="B92"/>
      <c r="C92"/>
      <c r="D92"/>
      <c r="E92"/>
      <c r="F92"/>
      <c r="G92"/>
      <c r="H92"/>
      <c r="I92"/>
      <c r="J92"/>
    </row>
    <row r="93" spans="1:12" ht="12" customHeight="1" x14ac:dyDescent="0.3">
      <c r="A93" t="s">
        <v>45</v>
      </c>
      <c r="B93"/>
      <c r="C93"/>
      <c r="D93"/>
      <c r="E93"/>
      <c r="F93"/>
      <c r="G93"/>
      <c r="H93"/>
      <c r="I93"/>
      <c r="J93"/>
    </row>
    <row r="94" spans="1:12" ht="12" customHeight="1" x14ac:dyDescent="0.3">
      <c r="A94"/>
      <c r="B94"/>
      <c r="C94"/>
      <c r="D94"/>
      <c r="E94"/>
      <c r="F94"/>
      <c r="G94"/>
      <c r="H94"/>
      <c r="I94"/>
      <c r="J94"/>
    </row>
    <row r="95" spans="1:12" ht="12" customHeight="1" x14ac:dyDescent="0.3">
      <c r="A95"/>
      <c r="B95"/>
      <c r="C95"/>
      <c r="D95"/>
      <c r="E95"/>
      <c r="F95"/>
      <c r="G95"/>
      <c r="H95"/>
      <c r="I95"/>
      <c r="J95"/>
    </row>
  </sheetData>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46"/>
  <sheetViews>
    <sheetView workbookViewId="0">
      <selection activeCell="A4" sqref="A4:B5"/>
    </sheetView>
  </sheetViews>
  <sheetFormatPr defaultRowHeight="12" customHeight="1" x14ac:dyDescent="0.3"/>
  <cols>
    <col min="1" max="51" width="8.5546875" style="1" customWidth="1"/>
    <col min="52" max="70" width="9.5546875" style="1" customWidth="1"/>
    <col min="71" max="133" width="6.21875" style="1" customWidth="1"/>
    <col min="134" max="16384" width="8.88671875" style="7"/>
  </cols>
  <sheetData>
    <row r="1" spans="1:37" ht="12" customHeight="1" x14ac:dyDescent="0.3">
      <c r="A1" s="1" t="s">
        <v>4</v>
      </c>
      <c r="B1" s="2">
        <v>1.03</v>
      </c>
      <c r="D1" s="4">
        <f>SUM(D4:D66)</f>
        <v>19777.522700487199</v>
      </c>
      <c r="E1" s="3"/>
      <c r="F1" s="4">
        <f>SUM(F4:F66)</f>
        <v>12013.319338857549</v>
      </c>
      <c r="G1" s="4"/>
      <c r="H1" s="4">
        <f>SUM(H4:H66)</f>
        <v>8389.4149930887361</v>
      </c>
      <c r="I1" s="4"/>
      <c r="J1" s="4">
        <f>SUM(J4:J66)</f>
        <v>6106.6380417095397</v>
      </c>
      <c r="K1" s="4"/>
      <c r="L1" s="4">
        <f>SUM(L4:L66)</f>
        <v>3663.591934668159</v>
      </c>
      <c r="M1" s="4"/>
      <c r="N1" s="4">
        <f>SUM(N4:N66)</f>
        <v>1823.2692102817909</v>
      </c>
      <c r="O1" s="4"/>
      <c r="P1" s="4">
        <f>SUM(P4:P66)</f>
        <v>11966.323632094001</v>
      </c>
      <c r="Q1" s="4">
        <f t="shared" ref="Q1:U1" si="0">SUM(Q4:Q66)</f>
        <v>7402.0071688049175</v>
      </c>
      <c r="R1" s="4">
        <f t="shared" si="0"/>
        <v>5072.0082502112409</v>
      </c>
      <c r="S1" s="4">
        <f t="shared" si="0"/>
        <v>3573.0487220678529</v>
      </c>
      <c r="T1" s="4">
        <f t="shared" si="0"/>
        <v>1949.691173968544</v>
      </c>
      <c r="U1" s="4">
        <f t="shared" si="0"/>
        <v>911.20505467648081</v>
      </c>
      <c r="V1" s="5"/>
      <c r="W1" s="5"/>
      <c r="X1" s="5"/>
      <c r="Y1" s="5"/>
      <c r="Z1" s="5"/>
      <c r="AA1" s="5"/>
      <c r="AB1" s="5"/>
      <c r="AC1" s="5"/>
      <c r="AD1" s="5"/>
      <c r="AE1" s="5"/>
      <c r="AF1" s="5"/>
    </row>
    <row r="2" spans="1:37" ht="12" customHeight="1" x14ac:dyDescent="0.3">
      <c r="A2" s="28" t="s">
        <v>22</v>
      </c>
      <c r="B2" s="5">
        <f>PRODUCT(D78/D77,E73/E75)</f>
        <v>913.1245504698976</v>
      </c>
      <c r="F2" s="3"/>
      <c r="G2" s="3"/>
    </row>
    <row r="3" spans="1:37" ht="12" customHeight="1" x14ac:dyDescent="0.3">
      <c r="F3" s="1" t="s">
        <v>5</v>
      </c>
      <c r="H3" s="1" t="s">
        <v>6</v>
      </c>
      <c r="J3" s="3" t="s">
        <v>7</v>
      </c>
      <c r="K3" s="3"/>
      <c r="L3" s="3" t="s">
        <v>8</v>
      </c>
      <c r="M3" s="3"/>
      <c r="N3" s="3"/>
      <c r="O3" s="3"/>
      <c r="Q3" s="1" t="s">
        <v>5</v>
      </c>
      <c r="R3" s="1" t="s">
        <v>6</v>
      </c>
      <c r="S3" s="3" t="s">
        <v>7</v>
      </c>
      <c r="T3" s="3" t="s">
        <v>8</v>
      </c>
      <c r="U3" s="3" t="s">
        <v>9</v>
      </c>
    </row>
    <row r="4" spans="1:37" ht="12" customHeight="1" x14ac:dyDescent="0.3">
      <c r="A4" s="27">
        <v>17</v>
      </c>
      <c r="B4" s="27">
        <f>PRODUCT(B5,B$1)</f>
        <v>1.0609</v>
      </c>
      <c r="C4" s="17">
        <v>0.75392179999999998</v>
      </c>
      <c r="D4" s="4">
        <f>PRODUCT(1-C4,$B$2)</f>
        <v>224.70004575544158</v>
      </c>
      <c r="F4" s="1">
        <v>0</v>
      </c>
      <c r="H4" s="1">
        <v>0</v>
      </c>
      <c r="J4" s="29">
        <v>0</v>
      </c>
      <c r="K4" s="29"/>
      <c r="L4" s="29">
        <v>0</v>
      </c>
      <c r="M4" s="29"/>
      <c r="N4" s="29">
        <v>0</v>
      </c>
      <c r="O4" s="3"/>
      <c r="P4" s="5">
        <f>PRODUCT($B4,D4)</f>
        <v>238.38427854194796</v>
      </c>
      <c r="Q4" s="5">
        <f t="shared" ref="Q4:Q35" si="1">PRODUCT($B4,F4)</f>
        <v>0</v>
      </c>
      <c r="R4" s="5">
        <f>PRODUCT($B4,H4)</f>
        <v>0</v>
      </c>
      <c r="S4" s="5">
        <f>PRODUCT($B4,J4)</f>
        <v>0</v>
      </c>
      <c r="T4" s="5">
        <f>PRODUCT($B4,L4)</f>
        <v>0</v>
      </c>
      <c r="U4" s="5">
        <f>PRODUCT($B4,N4)</f>
        <v>0</v>
      </c>
    </row>
    <row r="5" spans="1:37" ht="12" customHeight="1" x14ac:dyDescent="0.3">
      <c r="A5" s="27">
        <v>18</v>
      </c>
      <c r="B5" s="27">
        <f>PRODUCT(B6,B$1)</f>
        <v>1.03</v>
      </c>
      <c r="C5" s="17">
        <v>0.63180179999999997</v>
      </c>
      <c r="D5" s="4">
        <f>PRODUCT(1-C5,$B$2)</f>
        <v>336.21081585882547</v>
      </c>
      <c r="F5" s="1">
        <v>0</v>
      </c>
      <c r="H5" s="1">
        <v>0</v>
      </c>
      <c r="J5" s="29">
        <v>0</v>
      </c>
      <c r="K5" s="29"/>
      <c r="L5" s="29">
        <v>0</v>
      </c>
      <c r="M5" s="29"/>
      <c r="N5" s="29">
        <v>0</v>
      </c>
      <c r="O5" s="3"/>
      <c r="P5" s="5">
        <f t="shared" ref="P5:P66" si="2">PRODUCT($B5,D5)</f>
        <v>346.29714033459027</v>
      </c>
      <c r="Q5" s="5">
        <f t="shared" si="1"/>
        <v>0</v>
      </c>
      <c r="R5" s="5">
        <f t="shared" ref="R5:R66" si="3">PRODUCT($B5,H5)</f>
        <v>0</v>
      </c>
      <c r="S5" s="5">
        <f t="shared" ref="S5:S66" si="4">PRODUCT($B5,J5)</f>
        <v>0</v>
      </c>
      <c r="T5" s="5">
        <f t="shared" ref="T5:T66" si="5">PRODUCT($B5,L5)</f>
        <v>0</v>
      </c>
      <c r="U5" s="5">
        <f t="shared" ref="U5:U66" si="6">PRODUCT($B5,N5)</f>
        <v>0</v>
      </c>
    </row>
    <row r="6" spans="1:37" ht="12" customHeight="1" x14ac:dyDescent="0.3">
      <c r="A6" s="1">
        <v>19</v>
      </c>
      <c r="B6" s="6">
        <v>1</v>
      </c>
      <c r="C6" s="17">
        <v>0.52775850000000002</v>
      </c>
      <c r="D6" s="4">
        <f>PRODUCT(1-C6,$B$2)</f>
        <v>431.21530740073013</v>
      </c>
      <c r="E6" s="17">
        <v>0.64914099999999997</v>
      </c>
      <c r="F6" s="4">
        <f>PRODUCT(1-E6,$B$2)</f>
        <v>320.37796665331786</v>
      </c>
      <c r="H6" s="4">
        <v>0</v>
      </c>
      <c r="I6" s="5"/>
      <c r="J6" s="30">
        <v>0</v>
      </c>
      <c r="K6" s="30"/>
      <c r="L6" s="30">
        <v>0</v>
      </c>
      <c r="M6" s="30"/>
      <c r="N6" s="30">
        <v>0</v>
      </c>
      <c r="O6" s="5"/>
      <c r="P6" s="5">
        <f t="shared" si="2"/>
        <v>431.21530740073013</v>
      </c>
      <c r="Q6" s="5">
        <f t="shared" si="1"/>
        <v>320.37796665331786</v>
      </c>
      <c r="R6" s="5">
        <f t="shared" si="3"/>
        <v>0</v>
      </c>
      <c r="S6" s="5">
        <f t="shared" si="4"/>
        <v>0</v>
      </c>
      <c r="T6" s="5">
        <f t="shared" si="5"/>
        <v>0</v>
      </c>
      <c r="U6" s="5">
        <f t="shared" si="6"/>
        <v>0</v>
      </c>
      <c r="V6" s="5"/>
      <c r="W6" s="5"/>
      <c r="X6" s="5"/>
      <c r="Y6" s="5"/>
      <c r="Z6" s="5"/>
      <c r="AA6" s="5"/>
      <c r="AB6" s="5"/>
      <c r="AC6" s="5"/>
      <c r="AD6" s="5"/>
      <c r="AE6" s="5"/>
      <c r="AF6" s="5"/>
      <c r="AG6" s="5"/>
      <c r="AH6" s="5"/>
      <c r="AI6" s="5"/>
      <c r="AJ6" s="5"/>
      <c r="AK6" s="5"/>
    </row>
    <row r="7" spans="1:37" ht="12" customHeight="1" x14ac:dyDescent="0.3">
      <c r="A7" s="1">
        <f t="shared" ref="A7:A66" si="7">SUM(A6,1)</f>
        <v>20</v>
      </c>
      <c r="B7" s="6">
        <f>PRODUCT(B6,1/B$1)</f>
        <v>0.970873786407767</v>
      </c>
      <c r="C7" s="17">
        <v>0.48461929999999998</v>
      </c>
      <c r="D7" s="4">
        <f t="shared" ref="D7:H66" si="8">PRODUCT(1-C7,$B$2)</f>
        <v>470.6067700083612</v>
      </c>
      <c r="E7" s="17">
        <v>0.63329880000000005</v>
      </c>
      <c r="F7" s="4">
        <f t="shared" si="8"/>
        <v>334.84386840677195</v>
      </c>
      <c r="G7" s="17">
        <v>0.73513119999999998</v>
      </c>
      <c r="H7" s="4">
        <f t="shared" si="8"/>
        <v>241.85820393350122</v>
      </c>
      <c r="I7" s="16"/>
      <c r="J7" s="30">
        <v>0</v>
      </c>
      <c r="K7" s="30"/>
      <c r="L7" s="30">
        <v>0</v>
      </c>
      <c r="M7" s="30"/>
      <c r="N7" s="30">
        <v>0</v>
      </c>
      <c r="O7" s="5"/>
      <c r="P7" s="5">
        <f t="shared" si="2"/>
        <v>456.89977670714677</v>
      </c>
      <c r="Q7" s="5">
        <f t="shared" si="1"/>
        <v>325.09113437550673</v>
      </c>
      <c r="R7" s="5">
        <f t="shared" si="3"/>
        <v>234.81379022670021</v>
      </c>
      <c r="S7" s="5">
        <f t="shared" si="4"/>
        <v>0</v>
      </c>
      <c r="T7" s="5">
        <f t="shared" si="5"/>
        <v>0</v>
      </c>
      <c r="U7" s="5">
        <f t="shared" si="6"/>
        <v>0</v>
      </c>
      <c r="V7" s="5"/>
      <c r="W7" s="5"/>
      <c r="X7" s="5"/>
      <c r="Y7" s="5"/>
      <c r="Z7" s="5"/>
      <c r="AA7" s="5"/>
      <c r="AB7" s="5"/>
      <c r="AC7" s="5"/>
      <c r="AD7" s="5"/>
      <c r="AE7" s="5"/>
      <c r="AF7" s="5"/>
      <c r="AG7" s="5"/>
      <c r="AH7" s="5"/>
      <c r="AI7" s="5"/>
      <c r="AJ7" s="5"/>
      <c r="AK7" s="5"/>
    </row>
    <row r="8" spans="1:37" ht="12" customHeight="1" x14ac:dyDescent="0.3">
      <c r="A8" s="1">
        <f t="shared" si="7"/>
        <v>21</v>
      </c>
      <c r="B8" s="6">
        <f t="shared" ref="B8:B66" si="9">PRODUCT(B7,1/B$1)</f>
        <v>0.94259590913375435</v>
      </c>
      <c r="C8" s="17">
        <v>0.45890700000000001</v>
      </c>
      <c r="D8" s="4">
        <f t="shared" si="8"/>
        <v>494.08530238740832</v>
      </c>
      <c r="E8" s="17">
        <v>0.5951959</v>
      </c>
      <c r="F8" s="4">
        <f t="shared" si="8"/>
        <v>369.63656184087148</v>
      </c>
      <c r="G8" s="17">
        <v>0.72999800000000004</v>
      </c>
      <c r="H8" s="4">
        <f t="shared" ref="H8:J8" si="10">PRODUCT(1-G8,$B$2)</f>
        <v>246.54545487597326</v>
      </c>
      <c r="I8" s="17">
        <v>0.78155439999999998</v>
      </c>
      <c r="J8" s="4">
        <f t="shared" si="10"/>
        <v>199.46804030212706</v>
      </c>
      <c r="K8" s="16"/>
      <c r="L8" s="5">
        <v>0</v>
      </c>
      <c r="M8" s="5"/>
      <c r="N8" s="5">
        <v>0</v>
      </c>
      <c r="O8" s="5"/>
      <c r="P8" s="5">
        <f t="shared" si="2"/>
        <v>465.72278479348506</v>
      </c>
      <c r="Q8" s="5">
        <f t="shared" si="1"/>
        <v>348.41791105747149</v>
      </c>
      <c r="R8" s="5">
        <f t="shared" si="3"/>
        <v>232.39273718161303</v>
      </c>
      <c r="S8" s="5">
        <f t="shared" si="4"/>
        <v>188.01775879171183</v>
      </c>
      <c r="T8" s="5">
        <f t="shared" si="5"/>
        <v>0</v>
      </c>
      <c r="U8" s="5">
        <f t="shared" si="6"/>
        <v>0</v>
      </c>
      <c r="V8" s="5"/>
      <c r="W8" s="5"/>
      <c r="X8" s="5"/>
      <c r="Y8" s="5"/>
      <c r="Z8" s="5"/>
      <c r="AA8" s="5"/>
      <c r="AB8" s="5"/>
      <c r="AC8" s="5"/>
      <c r="AD8" s="5"/>
      <c r="AE8" s="5"/>
      <c r="AF8" s="5"/>
      <c r="AG8" s="5"/>
      <c r="AH8" s="5"/>
      <c r="AI8" s="5"/>
      <c r="AJ8" s="5"/>
      <c r="AK8" s="5"/>
    </row>
    <row r="9" spans="1:37" ht="12" customHeight="1" x14ac:dyDescent="0.3">
      <c r="A9" s="1">
        <f t="shared" si="7"/>
        <v>22</v>
      </c>
      <c r="B9" s="6">
        <f t="shared" si="9"/>
        <v>0.91514165935315961</v>
      </c>
      <c r="C9" s="17">
        <v>0.44062499999999999</v>
      </c>
      <c r="D9" s="4">
        <f t="shared" si="8"/>
        <v>510.77904541909891</v>
      </c>
      <c r="E9" s="17">
        <v>0.6045874</v>
      </c>
      <c r="F9" s="4">
        <f t="shared" si="8"/>
        <v>361.06095262513344</v>
      </c>
      <c r="G9" s="17">
        <v>0.71709880000000004</v>
      </c>
      <c r="H9" s="4">
        <f t="shared" ref="H9" si="11">PRODUCT(1-G9,$B$2)</f>
        <v>258.32403107739458</v>
      </c>
      <c r="I9" s="17">
        <v>0.78372710000000001</v>
      </c>
      <c r="J9" s="4">
        <f t="shared" ref="J9" si="12">PRODUCT(1-I9,$B$2)</f>
        <v>197.48409459132111</v>
      </c>
      <c r="K9" s="16"/>
      <c r="L9" s="5">
        <v>0</v>
      </c>
      <c r="M9" s="5"/>
      <c r="N9" s="5">
        <v>0</v>
      </c>
      <c r="O9" s="5"/>
      <c r="P9" s="5">
        <f t="shared" si="2"/>
        <v>467.43518318765706</v>
      </c>
      <c r="Q9" s="5">
        <f t="shared" si="1"/>
        <v>330.42191931299715</v>
      </c>
      <c r="R9" s="5">
        <f t="shared" si="3"/>
        <v>236.40308245096404</v>
      </c>
      <c r="S9" s="5">
        <f t="shared" si="4"/>
        <v>180.72592202015792</v>
      </c>
      <c r="T9" s="5">
        <f t="shared" si="5"/>
        <v>0</v>
      </c>
      <c r="U9" s="5">
        <f t="shared" si="6"/>
        <v>0</v>
      </c>
      <c r="V9" s="5"/>
      <c r="W9" s="5"/>
      <c r="X9" s="5"/>
      <c r="Y9" s="5"/>
      <c r="Z9" s="5"/>
      <c r="AA9" s="5"/>
      <c r="AB9" s="5"/>
      <c r="AC9" s="5"/>
      <c r="AD9" s="5"/>
      <c r="AE9" s="5"/>
      <c r="AF9" s="5"/>
      <c r="AG9" s="5"/>
      <c r="AH9" s="5"/>
      <c r="AI9" s="5"/>
      <c r="AJ9" s="5"/>
      <c r="AK9" s="5"/>
    </row>
    <row r="10" spans="1:37" ht="12" customHeight="1" x14ac:dyDescent="0.3">
      <c r="A10" s="1">
        <f t="shared" si="7"/>
        <v>23</v>
      </c>
      <c r="B10" s="6">
        <f t="shared" si="9"/>
        <v>0.888487047915689</v>
      </c>
      <c r="C10" s="17">
        <v>0.4476871</v>
      </c>
      <c r="D10" s="4">
        <f t="shared" si="8"/>
        <v>504.33046853122551</v>
      </c>
      <c r="E10" s="17">
        <v>0.5896055</v>
      </c>
      <c r="F10" s="4">
        <f t="shared" si="8"/>
        <v>374.74129332781837</v>
      </c>
      <c r="G10" s="17">
        <v>0.71409319999999998</v>
      </c>
      <c r="H10" s="4">
        <f t="shared" ref="H10" si="13">PRODUCT(1-G10,$B$2)</f>
        <v>261.06851822628693</v>
      </c>
      <c r="I10" s="17">
        <v>0.78737089999999998</v>
      </c>
      <c r="J10" s="4">
        <f t="shared" ref="J10:L10" si="14">PRODUCT(1-I10,$B$2)</f>
        <v>194.15685135431892</v>
      </c>
      <c r="K10" s="17">
        <v>0.91031819999999997</v>
      </c>
      <c r="L10" s="2">
        <f t="shared" si="14"/>
        <v>81.890653310331288</v>
      </c>
      <c r="M10" s="16"/>
      <c r="N10" s="5">
        <v>0</v>
      </c>
      <c r="O10" s="5"/>
      <c r="P10" s="5">
        <f t="shared" si="2"/>
        <v>448.09108915924486</v>
      </c>
      <c r="Q10" s="5">
        <f t="shared" si="1"/>
        <v>332.9527854409406</v>
      </c>
      <c r="R10" s="5">
        <f t="shared" si="3"/>
        <v>231.95599706259691</v>
      </c>
      <c r="S10" s="5">
        <f t="shared" si="4"/>
        <v>172.50584769240405</v>
      </c>
      <c r="T10" s="5">
        <f t="shared" si="5"/>
        <v>72.758784811583396</v>
      </c>
      <c r="U10" s="5">
        <f t="shared" si="6"/>
        <v>0</v>
      </c>
      <c r="V10" s="5"/>
      <c r="W10" s="5"/>
      <c r="X10" s="5"/>
      <c r="Y10" s="5"/>
      <c r="Z10" s="5"/>
      <c r="AA10" s="5"/>
      <c r="AB10" s="5"/>
      <c r="AC10" s="5"/>
      <c r="AD10" s="5"/>
      <c r="AE10" s="5"/>
      <c r="AF10" s="5"/>
      <c r="AG10" s="5"/>
      <c r="AH10" s="5"/>
      <c r="AI10" s="5"/>
      <c r="AJ10" s="5"/>
      <c r="AK10" s="5"/>
    </row>
    <row r="11" spans="1:37" ht="12" customHeight="1" x14ac:dyDescent="0.3">
      <c r="A11" s="1">
        <f t="shared" si="7"/>
        <v>24</v>
      </c>
      <c r="B11" s="6">
        <f t="shared" si="9"/>
        <v>0.86260878438416411</v>
      </c>
      <c r="C11" s="17">
        <v>0.43851810000000002</v>
      </c>
      <c r="D11" s="4">
        <f t="shared" si="8"/>
        <v>512.70290753448398</v>
      </c>
      <c r="E11" s="17">
        <v>0.60625850000000003</v>
      </c>
      <c r="F11" s="4">
        <f t="shared" si="8"/>
        <v>359.53503018884317</v>
      </c>
      <c r="G11" s="17">
        <v>0.70718049999999999</v>
      </c>
      <c r="H11" s="4">
        <f t="shared" ref="H11" si="15">PRODUCT(1-G11,$B$2)</f>
        <v>267.3806743063202</v>
      </c>
      <c r="I11" s="17">
        <v>0.81511999999999996</v>
      </c>
      <c r="J11" s="4">
        <f t="shared" ref="J11" si="16">PRODUCT(1-I11,$B$2)</f>
        <v>168.8184668908747</v>
      </c>
      <c r="K11" s="17">
        <v>0.90389209999999998</v>
      </c>
      <c r="L11" s="2">
        <f t="shared" ref="L11" si="17">PRODUCT(1-K11,$B$2)</f>
        <v>87.758482984105896</v>
      </c>
      <c r="M11" s="16"/>
      <c r="N11" s="5">
        <v>0</v>
      </c>
      <c r="O11" s="5"/>
      <c r="P11" s="5">
        <f t="shared" si="2"/>
        <v>442.26203181854771</v>
      </c>
      <c r="Q11" s="5">
        <f t="shared" si="1"/>
        <v>310.13807533472175</v>
      </c>
      <c r="R11" s="5">
        <f t="shared" si="3"/>
        <v>230.64491843119296</v>
      </c>
      <c r="S11" s="5">
        <f t="shared" si="4"/>
        <v>145.62429250633568</v>
      </c>
      <c r="T11" s="5">
        <f t="shared" si="5"/>
        <v>75.701238326317934</v>
      </c>
      <c r="U11" s="5">
        <f t="shared" si="6"/>
        <v>0</v>
      </c>
      <c r="V11" s="5"/>
      <c r="W11" s="5"/>
      <c r="X11" s="5"/>
      <c r="Y11" s="5"/>
      <c r="Z11" s="5"/>
      <c r="AA11" s="5"/>
      <c r="AB11" s="5"/>
      <c r="AC11" s="5"/>
      <c r="AD11" s="5"/>
      <c r="AE11" s="5"/>
      <c r="AF11" s="5"/>
      <c r="AG11" s="5"/>
      <c r="AH11" s="5"/>
      <c r="AI11" s="5"/>
      <c r="AJ11" s="5"/>
      <c r="AK11" s="5"/>
    </row>
    <row r="12" spans="1:37" ht="12" customHeight="1" x14ac:dyDescent="0.3">
      <c r="A12" s="1">
        <f t="shared" si="7"/>
        <v>25</v>
      </c>
      <c r="B12" s="6">
        <f t="shared" si="9"/>
        <v>0.83748425668365445</v>
      </c>
      <c r="C12" s="17">
        <v>0.42044559999999997</v>
      </c>
      <c r="D12" s="4">
        <f t="shared" si="8"/>
        <v>529.20535097285119</v>
      </c>
      <c r="E12" s="17">
        <v>0.59295100000000001</v>
      </c>
      <c r="F12" s="4">
        <f t="shared" si="8"/>
        <v>371.68643514422132</v>
      </c>
      <c r="G12" s="17">
        <v>0.70360259999999997</v>
      </c>
      <c r="H12" s="4">
        <f t="shared" ref="H12" si="18">PRODUCT(1-G12,$B$2)</f>
        <v>270.64774263544643</v>
      </c>
      <c r="I12" s="17">
        <v>0.7862384</v>
      </c>
      <c r="J12" s="4">
        <f t="shared" ref="J12" si="19">PRODUCT(1-I12,$B$2)</f>
        <v>195.19096490772606</v>
      </c>
      <c r="K12" s="17">
        <v>0.89541550000000003</v>
      </c>
      <c r="L12" s="2">
        <f t="shared" ref="L12" si="20">PRODUCT(1-K12,$B$2)</f>
        <v>95.498674548618979</v>
      </c>
      <c r="M12" s="16"/>
      <c r="N12" s="5">
        <v>0</v>
      </c>
      <c r="O12" s="5"/>
      <c r="P12" s="5">
        <f t="shared" si="2"/>
        <v>443.20114999251075</v>
      </c>
      <c r="Q12" s="5">
        <f t="shared" si="1"/>
        <v>311.28153785615552</v>
      </c>
      <c r="R12" s="5">
        <f t="shared" si="3"/>
        <v>226.66322356415586</v>
      </c>
      <c r="S12" s="5">
        <f t="shared" si="4"/>
        <v>163.46936015711225</v>
      </c>
      <c r="T12" s="5">
        <f t="shared" si="5"/>
        <v>79.978636468624401</v>
      </c>
      <c r="U12" s="5">
        <f t="shared" si="6"/>
        <v>0</v>
      </c>
      <c r="V12" s="5"/>
      <c r="W12" s="5"/>
      <c r="X12" s="5"/>
      <c r="Y12" s="5"/>
      <c r="Z12" s="5"/>
      <c r="AA12" s="5"/>
      <c r="AB12" s="5"/>
      <c r="AC12" s="5"/>
      <c r="AD12" s="5"/>
      <c r="AE12" s="5"/>
      <c r="AF12" s="5"/>
      <c r="AG12" s="5"/>
      <c r="AH12" s="5"/>
      <c r="AI12" s="5"/>
      <c r="AJ12" s="5"/>
      <c r="AK12" s="5"/>
    </row>
    <row r="13" spans="1:37" ht="12" customHeight="1" x14ac:dyDescent="0.3">
      <c r="A13" s="1">
        <f t="shared" si="7"/>
        <v>26</v>
      </c>
      <c r="B13" s="6">
        <f t="shared" si="9"/>
        <v>0.81309151134335389</v>
      </c>
      <c r="C13" s="17">
        <v>0.41519200000000001</v>
      </c>
      <c r="D13" s="4">
        <f t="shared" si="8"/>
        <v>534.00254211119989</v>
      </c>
      <c r="E13" s="17">
        <v>0.58531049999999996</v>
      </c>
      <c r="F13" s="4">
        <f t="shared" si="8"/>
        <v>378.66316327208665</v>
      </c>
      <c r="G13" s="17">
        <v>0.65859400000000001</v>
      </c>
      <c r="H13" s="4">
        <f t="shared" ref="H13" si="21">PRODUCT(1-G13,$B$2)</f>
        <v>311.74620027772585</v>
      </c>
      <c r="I13" s="17">
        <v>0.7480559</v>
      </c>
      <c r="J13" s="4">
        <f t="shared" ref="J13" si="22">PRODUCT(1-I13,$B$2)</f>
        <v>230.05634305604292</v>
      </c>
      <c r="K13" s="17">
        <v>0.83767979999999997</v>
      </c>
      <c r="L13" s="2">
        <f t="shared" ref="L13:N13" si="23">PRODUCT(1-K13,$B$2)</f>
        <v>148.2185596571839</v>
      </c>
      <c r="M13" s="17">
        <v>0.90598990000000001</v>
      </c>
      <c r="N13" s="2">
        <f t="shared" si="23"/>
        <v>85.842930302130114</v>
      </c>
      <c r="O13" s="5"/>
      <c r="P13" s="5">
        <f t="shared" si="2"/>
        <v>434.19293402638851</v>
      </c>
      <c r="Q13" s="5">
        <f t="shared" si="1"/>
        <v>307.88780371495614</v>
      </c>
      <c r="R13" s="5">
        <f t="shared" si="3"/>
        <v>253.47818913936399</v>
      </c>
      <c r="S13" s="5">
        <f t="shared" si="4"/>
        <v>187.05685966956304</v>
      </c>
      <c r="T13" s="5">
        <f t="shared" si="5"/>
        <v>120.51525268079472</v>
      </c>
      <c r="U13" s="5">
        <f t="shared" si="6"/>
        <v>69.798157937501159</v>
      </c>
      <c r="V13" s="5"/>
      <c r="W13" s="5"/>
      <c r="X13" s="5"/>
      <c r="Y13" s="5"/>
      <c r="Z13" s="5"/>
      <c r="AA13" s="5"/>
      <c r="AB13" s="5"/>
      <c r="AC13" s="5"/>
      <c r="AD13" s="5"/>
      <c r="AE13" s="5"/>
      <c r="AF13" s="5"/>
      <c r="AG13" s="5"/>
      <c r="AH13" s="5"/>
      <c r="AI13" s="5"/>
      <c r="AJ13" s="5"/>
      <c r="AK13" s="5"/>
    </row>
    <row r="14" spans="1:37" ht="12" customHeight="1" x14ac:dyDescent="0.3">
      <c r="A14" s="1">
        <f t="shared" si="7"/>
        <v>27</v>
      </c>
      <c r="B14" s="6">
        <f t="shared" si="9"/>
        <v>0.78940923431393584</v>
      </c>
      <c r="C14" s="17">
        <v>0.4272376</v>
      </c>
      <c r="D14" s="4">
        <f t="shared" si="8"/>
        <v>523.00340902605967</v>
      </c>
      <c r="E14" s="17">
        <v>0.5774878</v>
      </c>
      <c r="F14" s="4">
        <f t="shared" si="8"/>
        <v>385.80626269304747</v>
      </c>
      <c r="G14" s="17">
        <v>0.67849590000000004</v>
      </c>
      <c r="H14" s="4">
        <f t="shared" ref="H14" si="24">PRODUCT(1-G14,$B$2)</f>
        <v>293.57328678672894</v>
      </c>
      <c r="I14" s="17">
        <v>0.79334970000000005</v>
      </c>
      <c r="J14" s="4">
        <f t="shared" ref="J14" si="25">PRODUCT(1-I14,$B$2)</f>
        <v>188.69746229196943</v>
      </c>
      <c r="K14" s="17">
        <v>0.86705460000000001</v>
      </c>
      <c r="L14" s="2">
        <f t="shared" ref="L14" si="26">PRODUCT(1-K14,$B$2)</f>
        <v>121.39570861204072</v>
      </c>
      <c r="M14" s="17">
        <v>0.92352480000000003</v>
      </c>
      <c r="N14" s="2">
        <f t="shared" ref="N14" si="27">PRODUCT(1-M14,$B$2)</f>
        <v>69.831382622095475</v>
      </c>
      <c r="O14" s="5"/>
      <c r="P14" s="5">
        <f t="shared" si="2"/>
        <v>412.86372066283997</v>
      </c>
      <c r="Q14" s="5">
        <f t="shared" si="1"/>
        <v>304.55902642603979</v>
      </c>
      <c r="R14" s="5">
        <f t="shared" si="3"/>
        <v>231.74946353733719</v>
      </c>
      <c r="S14" s="5">
        <f t="shared" si="4"/>
        <v>148.95951922488638</v>
      </c>
      <c r="T14" s="5">
        <f t="shared" si="5"/>
        <v>95.830893384428734</v>
      </c>
      <c r="U14" s="5">
        <f t="shared" si="6"/>
        <v>55.125538286791873</v>
      </c>
      <c r="V14" s="5"/>
      <c r="W14" s="5"/>
      <c r="X14" s="5"/>
      <c r="Y14" s="5"/>
      <c r="Z14" s="5"/>
      <c r="AA14" s="5"/>
      <c r="AB14" s="5"/>
      <c r="AC14" s="5"/>
      <c r="AD14" s="5"/>
      <c r="AE14" s="5"/>
      <c r="AF14" s="5"/>
      <c r="AG14" s="5"/>
      <c r="AH14" s="5"/>
      <c r="AI14" s="5"/>
      <c r="AJ14" s="5"/>
      <c r="AK14" s="5"/>
    </row>
    <row r="15" spans="1:37" ht="12" customHeight="1" x14ac:dyDescent="0.3">
      <c r="A15" s="1">
        <f t="shared" si="7"/>
        <v>28</v>
      </c>
      <c r="B15" s="6">
        <f t="shared" si="9"/>
        <v>0.76641673234362706</v>
      </c>
      <c r="C15" s="17">
        <v>0.423093</v>
      </c>
      <c r="D15" s="4">
        <f t="shared" si="8"/>
        <v>526.78794503793722</v>
      </c>
      <c r="E15" s="17">
        <v>0.59021159999999995</v>
      </c>
      <c r="F15" s="4">
        <f t="shared" si="8"/>
        <v>374.18784853777862</v>
      </c>
      <c r="G15" s="17">
        <v>0.69474959999999997</v>
      </c>
      <c r="H15" s="4">
        <f t="shared" ref="H15" si="28">PRODUCT(1-G15,$B$2)</f>
        <v>278.73163428075645</v>
      </c>
      <c r="I15" s="17">
        <v>0.77404530000000005</v>
      </c>
      <c r="J15" s="4">
        <f t="shared" ref="J15" si="29">PRODUCT(1-I15,$B$2)</f>
        <v>206.32478386406052</v>
      </c>
      <c r="K15" s="17">
        <v>0.8694868</v>
      </c>
      <c r="L15" s="2">
        <f t="shared" ref="L15" si="30">PRODUCT(1-K15,$B$2)</f>
        <v>119.17480708038784</v>
      </c>
      <c r="M15" s="17">
        <v>0.92923449999999996</v>
      </c>
      <c r="N15" s="2">
        <f t="shared" ref="N15" si="31">PRODUCT(1-M15,$B$2)</f>
        <v>64.617715376277573</v>
      </c>
      <c r="O15" s="5"/>
      <c r="P15" s="5">
        <f t="shared" si="2"/>
        <v>403.73909547399006</v>
      </c>
      <c r="Q15" s="5">
        <f t="shared" si="1"/>
        <v>286.78382815901637</v>
      </c>
      <c r="R15" s="5">
        <f t="shared" si="3"/>
        <v>213.62458834625627</v>
      </c>
      <c r="S15" s="5">
        <f t="shared" si="4"/>
        <v>158.13076665059839</v>
      </c>
      <c r="T15" s="5">
        <f t="shared" si="5"/>
        <v>91.337566220233001</v>
      </c>
      <c r="U15" s="5">
        <f t="shared" si="6"/>
        <v>49.5240982701972</v>
      </c>
      <c r="V15" s="5"/>
      <c r="W15" s="5"/>
      <c r="X15" s="5"/>
      <c r="Y15" s="5"/>
      <c r="Z15" s="5"/>
      <c r="AA15" s="5"/>
      <c r="AB15" s="5"/>
      <c r="AC15" s="5"/>
      <c r="AD15" s="5"/>
      <c r="AE15" s="5"/>
      <c r="AF15" s="5"/>
      <c r="AG15" s="5"/>
      <c r="AH15" s="5"/>
      <c r="AI15" s="5"/>
      <c r="AJ15" s="5"/>
      <c r="AK15" s="5"/>
    </row>
    <row r="16" spans="1:37" ht="12" customHeight="1" x14ac:dyDescent="0.3">
      <c r="A16" s="1">
        <f t="shared" si="7"/>
        <v>29</v>
      </c>
      <c r="B16" s="6">
        <f t="shared" si="9"/>
        <v>0.74409391489672527</v>
      </c>
      <c r="C16" s="17">
        <v>0.43141410000000002</v>
      </c>
      <c r="D16" s="4">
        <f t="shared" si="8"/>
        <v>519.18974434102211</v>
      </c>
      <c r="E16" s="17">
        <v>0.61997270000000004</v>
      </c>
      <c r="F16" s="4">
        <f t="shared" si="8"/>
        <v>347.01225747878885</v>
      </c>
      <c r="G16" s="17">
        <v>0.72077089999999999</v>
      </c>
      <c r="H16" s="4">
        <f t="shared" ref="H16" si="32">PRODUCT(1-G16,$B$2)</f>
        <v>254.97094641561409</v>
      </c>
      <c r="I16" s="17">
        <v>0.77961000000000003</v>
      </c>
      <c r="J16" s="4">
        <f t="shared" ref="J16" si="33">PRODUCT(1-I16,$B$2)</f>
        <v>201.24351967806072</v>
      </c>
      <c r="K16" s="17">
        <v>0.88104539999999998</v>
      </c>
      <c r="L16" s="2">
        <f t="shared" ref="L16" si="34">PRODUCT(1-K16,$B$2)</f>
        <v>108.62036565132649</v>
      </c>
      <c r="M16" s="17">
        <v>0.95170829999999995</v>
      </c>
      <c r="N16" s="2">
        <f t="shared" ref="N16" si="35">PRODUCT(1-M16,$B$2)</f>
        <v>44.096336853927198</v>
      </c>
      <c r="O16" s="5"/>
      <c r="P16" s="5">
        <f t="shared" si="2"/>
        <v>386.32592944094108</v>
      </c>
      <c r="Q16" s="5">
        <f t="shared" si="1"/>
        <v>258.20970918454242</v>
      </c>
      <c r="R16" s="5">
        <f t="shared" si="3"/>
        <v>189.72232970331746</v>
      </c>
      <c r="S16" s="5">
        <f t="shared" si="4"/>
        <v>149.74407840484437</v>
      </c>
      <c r="T16" s="5">
        <f t="shared" si="5"/>
        <v>80.823753115009325</v>
      </c>
      <c r="U16" s="5">
        <f t="shared" si="6"/>
        <v>32.811815922243433</v>
      </c>
      <c r="V16" s="5"/>
      <c r="W16" s="5"/>
      <c r="X16" s="5"/>
      <c r="Y16" s="5"/>
      <c r="Z16" s="5"/>
      <c r="AA16" s="5"/>
      <c r="AB16" s="5"/>
      <c r="AC16" s="5"/>
      <c r="AD16" s="5"/>
      <c r="AE16" s="5"/>
      <c r="AF16" s="5"/>
      <c r="AG16" s="5"/>
      <c r="AH16" s="5"/>
      <c r="AI16" s="5"/>
      <c r="AJ16" s="5"/>
      <c r="AK16" s="5"/>
    </row>
    <row r="17" spans="1:37" ht="12" customHeight="1" x14ac:dyDescent="0.3">
      <c r="A17" s="1">
        <f t="shared" si="7"/>
        <v>30</v>
      </c>
      <c r="B17" s="6">
        <f t="shared" si="9"/>
        <v>0.72242127659876243</v>
      </c>
      <c r="C17" s="17">
        <v>0.41995009999999999</v>
      </c>
      <c r="D17" s="4">
        <f t="shared" si="8"/>
        <v>529.65780418760903</v>
      </c>
      <c r="E17" s="17">
        <v>0.6090255</v>
      </c>
      <c r="F17" s="4">
        <f t="shared" si="8"/>
        <v>357.00841455769296</v>
      </c>
      <c r="G17" s="17">
        <v>0.7249989</v>
      </c>
      <c r="H17" s="4">
        <f t="shared" ref="H17" si="36">PRODUCT(1-G17,$B$2)</f>
        <v>251.11025581622735</v>
      </c>
      <c r="I17" s="17">
        <v>0.79281710000000005</v>
      </c>
      <c r="J17" s="4">
        <f t="shared" ref="J17" si="37">PRODUCT(1-I17,$B$2)</f>
        <v>189.18379242754969</v>
      </c>
      <c r="K17" s="17">
        <v>0.88210900000000003</v>
      </c>
      <c r="L17" s="2">
        <f t="shared" ref="L17" si="38">PRODUCT(1-K17,$B$2)</f>
        <v>107.64916637944667</v>
      </c>
      <c r="M17" s="17">
        <v>0.93889319999999998</v>
      </c>
      <c r="N17" s="2">
        <f t="shared" ref="N17" si="39">PRODUCT(1-M17,$B$2)</f>
        <v>55.798119280653957</v>
      </c>
      <c r="O17" s="5"/>
      <c r="P17" s="5">
        <f t="shared" si="2"/>
        <v>382.63606706170987</v>
      </c>
      <c r="Q17" s="5">
        <f t="shared" si="1"/>
        <v>257.91047460126873</v>
      </c>
      <c r="R17" s="5">
        <f t="shared" si="3"/>
        <v>181.40739157380077</v>
      </c>
      <c r="S17" s="5">
        <f t="shared" si="4"/>
        <v>136.67039683730573</v>
      </c>
      <c r="T17" s="5">
        <f t="shared" si="5"/>
        <v>77.768048200632435</v>
      </c>
      <c r="U17" s="5">
        <f t="shared" si="6"/>
        <v>40.309748562540051</v>
      </c>
      <c r="V17" s="5"/>
      <c r="W17" s="5"/>
      <c r="X17" s="5"/>
      <c r="Y17" s="5"/>
      <c r="Z17" s="5"/>
      <c r="AA17" s="5"/>
      <c r="AB17" s="5"/>
      <c r="AC17" s="5"/>
      <c r="AD17" s="5"/>
      <c r="AE17" s="5"/>
      <c r="AF17" s="5"/>
      <c r="AG17" s="5"/>
      <c r="AH17" s="5"/>
      <c r="AI17" s="5"/>
      <c r="AJ17" s="5"/>
      <c r="AK17" s="5"/>
    </row>
    <row r="18" spans="1:37" ht="12" customHeight="1" x14ac:dyDescent="0.3">
      <c r="A18" s="1">
        <f t="shared" si="7"/>
        <v>31</v>
      </c>
      <c r="B18" s="6">
        <f t="shared" si="9"/>
        <v>0.70137988019297326</v>
      </c>
      <c r="C18" s="17">
        <v>0.44172470000000003</v>
      </c>
      <c r="D18" s="4">
        <f t="shared" si="8"/>
        <v>509.77488235094722</v>
      </c>
      <c r="E18" s="17">
        <v>0.63044750000000005</v>
      </c>
      <c r="F18" s="4">
        <f t="shared" si="8"/>
        <v>337.44746043752679</v>
      </c>
      <c r="G18" s="17">
        <v>0.74483299999999997</v>
      </c>
      <c r="H18" s="4">
        <f t="shared" ref="H18" si="40">PRODUCT(1-G18,$B$2)</f>
        <v>232.9992521697524</v>
      </c>
      <c r="I18" s="17">
        <v>0.80233319999999997</v>
      </c>
      <c r="J18" s="4">
        <f t="shared" ref="J18" si="41">PRODUCT(1-I18,$B$2)</f>
        <v>180.49440789282318</v>
      </c>
      <c r="K18" s="17">
        <v>0.89018330000000001</v>
      </c>
      <c r="L18" s="2">
        <f t="shared" ref="L18" si="42">PRODUCT(1-K18,$B$2)</f>
        <v>100.27632482158759</v>
      </c>
      <c r="M18" s="17">
        <v>0.93920979999999998</v>
      </c>
      <c r="N18" s="2">
        <f t="shared" ref="N18" si="43">PRODUCT(1-M18,$B$2)</f>
        <v>55.509024047975181</v>
      </c>
      <c r="O18" s="5"/>
      <c r="P18" s="5">
        <f t="shared" si="2"/>
        <v>357.54584590869439</v>
      </c>
      <c r="Q18" s="5">
        <f t="shared" si="1"/>
        <v>236.67885937309563</v>
      </c>
      <c r="R18" s="5">
        <f t="shared" si="3"/>
        <v>163.4209875718733</v>
      </c>
      <c r="S18" s="5">
        <f t="shared" si="4"/>
        <v>126.59514618336996</v>
      </c>
      <c r="T18" s="5">
        <f t="shared" si="5"/>
        <v>70.331796689556782</v>
      </c>
      <c r="U18" s="5">
        <f t="shared" si="6"/>
        <v>38.932912636397702</v>
      </c>
      <c r="V18" s="5"/>
      <c r="W18" s="5"/>
      <c r="X18" s="5"/>
      <c r="Y18" s="5"/>
      <c r="Z18" s="5"/>
      <c r="AA18" s="5"/>
      <c r="AB18" s="5"/>
      <c r="AC18" s="5"/>
      <c r="AD18" s="5"/>
      <c r="AE18" s="5"/>
      <c r="AF18" s="5"/>
      <c r="AG18" s="5"/>
      <c r="AH18" s="5"/>
      <c r="AI18" s="5"/>
      <c r="AJ18" s="5"/>
      <c r="AK18" s="5"/>
    </row>
    <row r="19" spans="1:37" ht="12" customHeight="1" x14ac:dyDescent="0.3">
      <c r="A19" s="1">
        <f t="shared" si="7"/>
        <v>32</v>
      </c>
      <c r="B19" s="6">
        <f t="shared" si="9"/>
        <v>0.68095133999317792</v>
      </c>
      <c r="C19" s="17">
        <v>0.45913530000000002</v>
      </c>
      <c r="D19" s="4">
        <f t="shared" si="8"/>
        <v>493.87683605253602</v>
      </c>
      <c r="E19" s="17">
        <v>0.63887300000000002</v>
      </c>
      <c r="F19" s="4">
        <f t="shared" si="8"/>
        <v>329.75392953754266</v>
      </c>
      <c r="G19" s="17">
        <v>0.75468809999999997</v>
      </c>
      <c r="H19" s="4">
        <f t="shared" ref="H19" si="44">PRODUCT(1-G19,$B$2)</f>
        <v>224.0003184124165</v>
      </c>
      <c r="I19" s="17">
        <v>0.80551870000000003</v>
      </c>
      <c r="J19" s="4">
        <f t="shared" ref="J19" si="45">PRODUCT(1-I19,$B$2)</f>
        <v>177.58564963730126</v>
      </c>
      <c r="K19" s="17">
        <v>0.88969849999999995</v>
      </c>
      <c r="L19" s="2">
        <f t="shared" ref="L19" si="46">PRODUCT(1-K19,$B$2)</f>
        <v>100.71900760365546</v>
      </c>
      <c r="M19" s="17">
        <v>0.94976579999999999</v>
      </c>
      <c r="N19" s="2">
        <f t="shared" ref="N19" si="47">PRODUCT(1-M19,$B$2)</f>
        <v>45.870081293214938</v>
      </c>
      <c r="O19" s="5"/>
      <c r="P19" s="5">
        <f t="shared" si="2"/>
        <v>336.30609330156545</v>
      </c>
      <c r="Q19" s="5">
        <f t="shared" si="1"/>
        <v>224.54638018660566</v>
      </c>
      <c r="R19" s="5">
        <f t="shared" si="3"/>
        <v>152.53331698183354</v>
      </c>
      <c r="S19" s="5">
        <f t="shared" si="4"/>
        <v>120.9271860840793</v>
      </c>
      <c r="T19" s="5">
        <f t="shared" si="5"/>
        <v>68.584743190492262</v>
      </c>
      <c r="U19" s="5">
        <f t="shared" si="6"/>
        <v>31.235293322210715</v>
      </c>
      <c r="V19" s="5"/>
      <c r="W19" s="5"/>
      <c r="X19" s="5"/>
      <c r="Y19" s="5"/>
      <c r="Z19" s="5"/>
      <c r="AA19" s="5"/>
      <c r="AB19" s="5"/>
      <c r="AC19" s="5"/>
      <c r="AD19" s="5"/>
      <c r="AE19" s="5"/>
      <c r="AF19" s="5"/>
      <c r="AG19" s="5"/>
      <c r="AH19" s="5"/>
      <c r="AI19" s="5"/>
      <c r="AJ19" s="5"/>
      <c r="AK19" s="5"/>
    </row>
    <row r="20" spans="1:37" ht="12" customHeight="1" x14ac:dyDescent="0.3">
      <c r="A20" s="1">
        <f t="shared" si="7"/>
        <v>33</v>
      </c>
      <c r="B20" s="6">
        <f t="shared" si="9"/>
        <v>0.66111780581861934</v>
      </c>
      <c r="C20" s="17">
        <v>0.44267909999999999</v>
      </c>
      <c r="D20" s="4">
        <f t="shared" si="8"/>
        <v>508.90339627997878</v>
      </c>
      <c r="E20" s="17">
        <v>0.65006620000000004</v>
      </c>
      <c r="F20" s="4">
        <f t="shared" si="8"/>
        <v>319.53314381922303</v>
      </c>
      <c r="G20" s="17">
        <v>0.76256579999999996</v>
      </c>
      <c r="H20" s="4">
        <f t="shared" ref="H20" si="48">PRODUCT(1-G20,$B$2)</f>
        <v>216.80699714117981</v>
      </c>
      <c r="I20" s="17">
        <v>0.82475430000000005</v>
      </c>
      <c r="J20" s="4">
        <f t="shared" ref="J20" si="49">PRODUCT(1-I20,$B$2)</f>
        <v>160.0211510342825</v>
      </c>
      <c r="K20" s="17">
        <v>0.90298970000000001</v>
      </c>
      <c r="L20" s="2">
        <f t="shared" ref="L20" si="50">PRODUCT(1-K20,$B$2)</f>
        <v>88.582486578449902</v>
      </c>
      <c r="M20" s="17">
        <v>0.95203879999999996</v>
      </c>
      <c r="N20" s="2">
        <f t="shared" ref="N20" si="51">PRODUCT(1-M20,$B$2)</f>
        <v>43.794549189996886</v>
      </c>
      <c r="O20" s="5"/>
      <c r="P20" s="5">
        <f t="shared" si="2"/>
        <v>336.44509672226292</v>
      </c>
      <c r="Q20" s="5">
        <f t="shared" si="1"/>
        <v>211.24905092809007</v>
      </c>
      <c r="R20" s="5">
        <f t="shared" si="3"/>
        <v>143.33496623610046</v>
      </c>
      <c r="S20" s="5">
        <f t="shared" si="4"/>
        <v>105.79283225635473</v>
      </c>
      <c r="T20" s="5">
        <f t="shared" si="5"/>
        <v>58.563459160702095</v>
      </c>
      <c r="U20" s="5">
        <f t="shared" si="6"/>
        <v>28.953356267306333</v>
      </c>
      <c r="V20" s="5"/>
      <c r="W20" s="5"/>
      <c r="X20" s="5"/>
      <c r="Y20" s="5"/>
      <c r="Z20" s="5"/>
      <c r="AA20" s="5"/>
      <c r="AB20" s="5"/>
      <c r="AC20" s="5"/>
      <c r="AD20" s="5"/>
      <c r="AE20" s="5"/>
      <c r="AF20" s="5"/>
      <c r="AG20" s="5"/>
      <c r="AH20" s="5"/>
      <c r="AI20" s="5"/>
      <c r="AJ20" s="5"/>
      <c r="AK20" s="5"/>
    </row>
    <row r="21" spans="1:37" ht="12" customHeight="1" x14ac:dyDescent="0.3">
      <c r="A21" s="1">
        <f t="shared" si="7"/>
        <v>34</v>
      </c>
      <c r="B21" s="6">
        <f t="shared" si="9"/>
        <v>0.64186194739671787</v>
      </c>
      <c r="C21" s="17">
        <v>0.45360030000000001</v>
      </c>
      <c r="D21" s="4">
        <f t="shared" si="8"/>
        <v>498.93098043938693</v>
      </c>
      <c r="E21" s="17">
        <v>0.65479860000000001</v>
      </c>
      <c r="F21" s="4">
        <f t="shared" si="8"/>
        <v>315.21187319657929</v>
      </c>
      <c r="G21" s="17">
        <v>0.75124290000000005</v>
      </c>
      <c r="H21" s="4">
        <f t="shared" ref="H21" si="52">PRODUCT(1-G21,$B$2)</f>
        <v>227.14621511369532</v>
      </c>
      <c r="I21" s="17">
        <v>0.83352809999999999</v>
      </c>
      <c r="J21" s="4">
        <f t="shared" ref="J21" si="53">PRODUCT(1-I21,$B$2)</f>
        <v>152.00957885336976</v>
      </c>
      <c r="K21" s="17">
        <v>0.90307979999999999</v>
      </c>
      <c r="L21" s="2">
        <f t="shared" ref="L21" si="54">PRODUCT(1-K21,$B$2)</f>
        <v>88.500214056452577</v>
      </c>
      <c r="M21" s="17">
        <v>0.95669009999999999</v>
      </c>
      <c r="N21" s="2">
        <f t="shared" ref="N21" si="55">PRODUCT(1-M21,$B$2)</f>
        <v>39.547332968396226</v>
      </c>
      <c r="O21" s="5"/>
      <c r="P21" s="5">
        <f t="shared" si="2"/>
        <v>320.24481072137866</v>
      </c>
      <c r="Q21" s="5">
        <f t="shared" si="1"/>
        <v>202.32250677252367</v>
      </c>
      <c r="R21" s="5">
        <f t="shared" si="3"/>
        <v>145.79651197667027</v>
      </c>
      <c r="S21" s="5">
        <f t="shared" si="4"/>
        <v>97.569164305778855</v>
      </c>
      <c r="T21" s="5">
        <f t="shared" si="5"/>
        <v>56.804919739301035</v>
      </c>
      <c r="U21" s="5">
        <f t="shared" si="6"/>
        <v>25.383928153441225</v>
      </c>
      <c r="V21" s="5"/>
      <c r="W21" s="5"/>
      <c r="X21" s="5"/>
      <c r="Y21" s="5"/>
      <c r="Z21" s="5"/>
      <c r="AA21" s="5"/>
      <c r="AB21" s="5"/>
      <c r="AC21" s="5"/>
      <c r="AD21" s="5"/>
      <c r="AE21" s="5"/>
      <c r="AF21" s="5"/>
      <c r="AG21" s="5"/>
      <c r="AH21" s="5"/>
      <c r="AI21" s="5"/>
      <c r="AJ21" s="5"/>
      <c r="AK21" s="5"/>
    </row>
    <row r="22" spans="1:37" ht="12" customHeight="1" x14ac:dyDescent="0.3">
      <c r="A22" s="1">
        <f t="shared" si="7"/>
        <v>35</v>
      </c>
      <c r="B22" s="6">
        <f t="shared" si="9"/>
        <v>0.62316693922011446</v>
      </c>
      <c r="C22" s="17">
        <v>0.45519999999999999</v>
      </c>
      <c r="D22" s="4">
        <f t="shared" si="8"/>
        <v>497.47025509600019</v>
      </c>
      <c r="E22" s="17">
        <v>0.66113049999999995</v>
      </c>
      <c r="F22" s="4">
        <f t="shared" si="8"/>
        <v>309.43005985545898</v>
      </c>
      <c r="G22" s="17">
        <v>0.76452569999999997</v>
      </c>
      <c r="H22" s="4">
        <f t="shared" ref="H22" si="56">PRODUCT(1-G22,$B$2)</f>
        <v>215.01736433471382</v>
      </c>
      <c r="I22" s="17">
        <v>0.83749859999999998</v>
      </c>
      <c r="J22" s="4">
        <f t="shared" ref="J22" si="57">PRODUCT(1-I22,$B$2)</f>
        <v>148.38401782572905</v>
      </c>
      <c r="K22" s="17">
        <v>0.9031477</v>
      </c>
      <c r="L22" s="2">
        <f t="shared" ref="L22" si="58">PRODUCT(1-K22,$B$2)</f>
        <v>88.438212899475658</v>
      </c>
      <c r="M22" s="17">
        <v>0.95192659999999996</v>
      </c>
      <c r="N22" s="2">
        <f t="shared" ref="N22" si="59">PRODUCT(1-M22,$B$2)</f>
        <v>43.897001764559619</v>
      </c>
      <c r="O22" s="5"/>
      <c r="P22" s="5">
        <f t="shared" si="2"/>
        <v>310.00701622122398</v>
      </c>
      <c r="Q22" s="5">
        <f t="shared" si="1"/>
        <v>192.8265833028232</v>
      </c>
      <c r="R22" s="5">
        <f t="shared" si="3"/>
        <v>133.99171281163981</v>
      </c>
      <c r="S22" s="5">
        <f t="shared" si="4"/>
        <v>92.468014217642477</v>
      </c>
      <c r="T22" s="5">
        <f t="shared" si="5"/>
        <v>55.111770442663087</v>
      </c>
      <c r="U22" s="5">
        <f t="shared" si="6"/>
        <v>27.355160230560582</v>
      </c>
      <c r="V22" s="5"/>
      <c r="W22" s="5"/>
      <c r="X22" s="5"/>
      <c r="Y22" s="5"/>
      <c r="Z22" s="5"/>
      <c r="AA22" s="5"/>
      <c r="AB22" s="5"/>
      <c r="AC22" s="5"/>
      <c r="AD22" s="5"/>
      <c r="AE22" s="5"/>
      <c r="AF22" s="5"/>
      <c r="AG22" s="5"/>
      <c r="AH22" s="5"/>
      <c r="AI22" s="5"/>
      <c r="AJ22" s="5"/>
      <c r="AK22" s="5"/>
    </row>
    <row r="23" spans="1:37" ht="12" customHeight="1" x14ac:dyDescent="0.3">
      <c r="A23" s="1">
        <f t="shared" si="7"/>
        <v>36</v>
      </c>
      <c r="B23" s="6">
        <f t="shared" si="9"/>
        <v>0.60501644584477132</v>
      </c>
      <c r="C23" s="17">
        <v>0.46042060000000001</v>
      </c>
      <c r="D23" s="4">
        <f t="shared" si="8"/>
        <v>492.70319706781709</v>
      </c>
      <c r="E23" s="17">
        <v>0.66520100000000004</v>
      </c>
      <c r="F23" s="4">
        <f t="shared" si="8"/>
        <v>305.71318637277119</v>
      </c>
      <c r="G23" s="17">
        <v>0.77548689999999998</v>
      </c>
      <c r="H23" s="4">
        <f t="shared" ref="H23" si="60">PRODUCT(1-G23,$B$2)</f>
        <v>205.00842351210318</v>
      </c>
      <c r="I23" s="17">
        <v>0.85059870000000004</v>
      </c>
      <c r="J23" s="4">
        <f t="shared" ref="J23" si="61">PRODUCT(1-I23,$B$2)</f>
        <v>136.42199490211829</v>
      </c>
      <c r="K23" s="17">
        <v>0.90072969999999997</v>
      </c>
      <c r="L23" s="2">
        <f t="shared" ref="L23" si="62">PRODUCT(1-K23,$B$2)</f>
        <v>90.646148062511912</v>
      </c>
      <c r="M23" s="17">
        <v>0.95288519999999999</v>
      </c>
      <c r="N23" s="2">
        <f t="shared" ref="N23" si="63">PRODUCT(1-M23,$B$2)</f>
        <v>43.021680570479141</v>
      </c>
      <c r="O23" s="5"/>
      <c r="P23" s="5">
        <f t="shared" si="2"/>
        <v>298.09353714632664</v>
      </c>
      <c r="Q23" s="5">
        <f t="shared" si="1"/>
        <v>184.9615054671342</v>
      </c>
      <c r="R23" s="5">
        <f t="shared" si="3"/>
        <v>124.03346776153232</v>
      </c>
      <c r="S23" s="5">
        <f t="shared" si="4"/>
        <v>82.537550490733111</v>
      </c>
      <c r="T23" s="5">
        <f t="shared" si="5"/>
        <v>54.842410330299863</v>
      </c>
      <c r="U23" s="5">
        <f t="shared" si="6"/>
        <v>26.028824273020344</v>
      </c>
      <c r="V23" s="5"/>
      <c r="W23" s="5"/>
      <c r="X23" s="5"/>
      <c r="Y23" s="5"/>
      <c r="Z23" s="5"/>
      <c r="AA23" s="5"/>
      <c r="AB23" s="5"/>
      <c r="AC23" s="5"/>
      <c r="AD23" s="5"/>
      <c r="AE23" s="5"/>
      <c r="AF23" s="5"/>
      <c r="AG23" s="5"/>
      <c r="AH23" s="5"/>
      <c r="AI23" s="5"/>
      <c r="AJ23" s="5"/>
      <c r="AK23" s="5"/>
    </row>
    <row r="24" spans="1:37" ht="12" customHeight="1" x14ac:dyDescent="0.3">
      <c r="A24" s="1">
        <f t="shared" si="7"/>
        <v>37</v>
      </c>
      <c r="B24" s="6">
        <f t="shared" si="9"/>
        <v>0.58739460761628282</v>
      </c>
      <c r="C24" s="17">
        <v>0.46802110000000002</v>
      </c>
      <c r="D24" s="4">
        <f t="shared" si="8"/>
        <v>485.76299392197052</v>
      </c>
      <c r="E24" s="17">
        <v>0.68839209999999995</v>
      </c>
      <c r="F24" s="4">
        <f t="shared" si="8"/>
        <v>284.53682361036886</v>
      </c>
      <c r="G24" s="17">
        <v>0.77632389999999996</v>
      </c>
      <c r="H24" s="4">
        <f t="shared" ref="H24" si="64">PRODUCT(1-G24,$B$2)</f>
        <v>204.2441382633599</v>
      </c>
      <c r="I24" s="17">
        <v>0.85774899999999998</v>
      </c>
      <c r="J24" s="4">
        <f t="shared" ref="J24" si="65">PRODUCT(1-I24,$B$2)</f>
        <v>129.89288042889342</v>
      </c>
      <c r="K24" s="17">
        <v>0.91173950000000004</v>
      </c>
      <c r="L24" s="2">
        <f t="shared" ref="L24" si="66">PRODUCT(1-K24,$B$2)</f>
        <v>80.592829386748363</v>
      </c>
      <c r="M24" s="17">
        <v>0.96115050000000002</v>
      </c>
      <c r="N24" s="2">
        <f t="shared" ref="N24" si="67">PRODUCT(1-M24,$B$2)</f>
        <v>35.474432223480271</v>
      </c>
      <c r="O24" s="5"/>
      <c r="P24" s="5">
        <f t="shared" si="2"/>
        <v>285.33456320930662</v>
      </c>
      <c r="Q24" s="5">
        <f t="shared" si="1"/>
        <v>167.1353958569961</v>
      </c>
      <c r="R24" s="5">
        <f t="shared" si="3"/>
        <v>119.97190545313211</v>
      </c>
      <c r="S24" s="5">
        <f t="shared" si="4"/>
        <v>76.298377531678597</v>
      </c>
      <c r="T24" s="5">
        <f t="shared" si="5"/>
        <v>47.33979339431508</v>
      </c>
      <c r="U24" s="5">
        <f t="shared" si="6"/>
        <v>20.837490196321614</v>
      </c>
      <c r="V24" s="5"/>
      <c r="W24" s="5"/>
      <c r="X24" s="5"/>
      <c r="Y24" s="5"/>
      <c r="Z24" s="5"/>
      <c r="AA24" s="5"/>
      <c r="AB24" s="5"/>
      <c r="AC24" s="5"/>
      <c r="AD24" s="5"/>
      <c r="AE24" s="5"/>
      <c r="AF24" s="5"/>
      <c r="AG24" s="5"/>
      <c r="AH24" s="5"/>
      <c r="AI24" s="5"/>
      <c r="AJ24" s="5"/>
      <c r="AK24" s="5"/>
    </row>
    <row r="25" spans="1:37" ht="12" customHeight="1" x14ac:dyDescent="0.3">
      <c r="A25" s="1">
        <f t="shared" si="7"/>
        <v>38</v>
      </c>
      <c r="B25" s="6">
        <f t="shared" si="9"/>
        <v>0.57028602681192508</v>
      </c>
      <c r="C25" s="17">
        <v>0.49142760000000002</v>
      </c>
      <c r="D25" s="4">
        <f t="shared" si="8"/>
        <v>464.38994413139699</v>
      </c>
      <c r="E25" s="17">
        <v>0.69301049999999997</v>
      </c>
      <c r="F25" s="4">
        <f t="shared" si="8"/>
        <v>280.31964918647867</v>
      </c>
      <c r="G25" s="17">
        <v>0.78431200000000001</v>
      </c>
      <c r="H25" s="4">
        <f t="shared" ref="H25" si="68">PRODUCT(1-G25,$B$2)</f>
        <v>196.95000804175126</v>
      </c>
      <c r="I25" s="17">
        <v>0.85205090000000006</v>
      </c>
      <c r="J25" s="4">
        <f t="shared" ref="J25" si="69">PRODUCT(1-I25,$B$2)</f>
        <v>135.09595542992588</v>
      </c>
      <c r="K25" s="17">
        <v>0.90720060000000002</v>
      </c>
      <c r="L25" s="2">
        <f t="shared" ref="L25" si="70">PRODUCT(1-K25,$B$2)</f>
        <v>84.737410408876187</v>
      </c>
      <c r="M25" s="17">
        <v>0.94832970000000005</v>
      </c>
      <c r="N25" s="2">
        <f t="shared" ref="N25" si="71">PRODUCT(1-M25,$B$2)</f>
        <v>47.181419460144703</v>
      </c>
      <c r="O25" s="5"/>
      <c r="P25" s="5">
        <f t="shared" si="2"/>
        <v>264.83509613010625</v>
      </c>
      <c r="Q25" s="5">
        <f t="shared" si="1"/>
        <v>159.86237897186962</v>
      </c>
      <c r="R25" s="5">
        <f t="shared" si="3"/>
        <v>112.31783756670703</v>
      </c>
      <c r="S25" s="5">
        <f t="shared" si="4"/>
        <v>77.043335660493341</v>
      </c>
      <c r="T25" s="5">
        <f t="shared" si="5"/>
        <v>48.324561104409462</v>
      </c>
      <c r="U25" s="5">
        <f t="shared" si="6"/>
        <v>26.906904243272766</v>
      </c>
      <c r="V25" s="5"/>
      <c r="W25" s="5"/>
      <c r="X25" s="5"/>
      <c r="Y25" s="5"/>
      <c r="Z25" s="5"/>
      <c r="AA25" s="5"/>
      <c r="AB25" s="5"/>
      <c r="AC25" s="5"/>
      <c r="AD25" s="5"/>
      <c r="AE25" s="5"/>
      <c r="AF25" s="5"/>
      <c r="AG25" s="5"/>
      <c r="AH25" s="5"/>
      <c r="AI25" s="5"/>
      <c r="AJ25" s="5"/>
      <c r="AK25" s="5"/>
    </row>
    <row r="26" spans="1:37" ht="12" customHeight="1" x14ac:dyDescent="0.3">
      <c r="A26" s="1">
        <f t="shared" si="7"/>
        <v>39</v>
      </c>
      <c r="B26" s="6">
        <f t="shared" si="9"/>
        <v>0.55367575418633508</v>
      </c>
      <c r="C26" s="17">
        <v>0.48587669999999999</v>
      </c>
      <c r="D26" s="4">
        <f t="shared" si="8"/>
        <v>469.45860719860036</v>
      </c>
      <c r="E26" s="17">
        <v>0.69297949999999997</v>
      </c>
      <c r="F26" s="4">
        <f t="shared" si="8"/>
        <v>280.34795604754322</v>
      </c>
      <c r="G26" s="17">
        <v>0.80147210000000002</v>
      </c>
      <c r="H26" s="4">
        <f t="shared" ref="H26" si="72">PRODUCT(1-G26,$B$2)</f>
        <v>181.28069944323278</v>
      </c>
      <c r="I26" s="17">
        <v>0.85903209999999997</v>
      </c>
      <c r="J26" s="4">
        <f t="shared" ref="J26" si="73">PRODUCT(1-I26,$B$2)</f>
        <v>128.7212503181855</v>
      </c>
      <c r="K26" s="17">
        <v>0.90269869999999997</v>
      </c>
      <c r="L26" s="2">
        <f t="shared" ref="L26" si="74">PRODUCT(1-K26,$B$2)</f>
        <v>88.848205822636686</v>
      </c>
      <c r="M26" s="17">
        <v>0.95543670000000003</v>
      </c>
      <c r="N26" s="2">
        <f t="shared" ref="N26" si="75">PRODUCT(1-M26,$B$2)</f>
        <v>40.691843279955165</v>
      </c>
      <c r="O26" s="5"/>
      <c r="P26" s="5">
        <f t="shared" si="2"/>
        <v>259.92784839995147</v>
      </c>
      <c r="Q26" s="5">
        <f t="shared" si="1"/>
        <v>155.22186599922102</v>
      </c>
      <c r="R26" s="5">
        <f t="shared" si="3"/>
        <v>100.37072798365824</v>
      </c>
      <c r="S26" s="5">
        <f t="shared" si="4"/>
        <v>71.269835349729377</v>
      </c>
      <c r="T26" s="5">
        <f t="shared" si="5"/>
        <v>49.193097366951093</v>
      </c>
      <c r="U26" s="5">
        <f t="shared" si="6"/>
        <v>22.530087017261327</v>
      </c>
      <c r="V26" s="5"/>
      <c r="W26" s="5"/>
      <c r="X26" s="5"/>
      <c r="Y26" s="5"/>
      <c r="Z26" s="5"/>
      <c r="AA26" s="5"/>
      <c r="AB26" s="5"/>
      <c r="AC26" s="5"/>
      <c r="AD26" s="5"/>
      <c r="AE26" s="5"/>
      <c r="AF26" s="5"/>
      <c r="AG26" s="5"/>
      <c r="AH26" s="5"/>
      <c r="AI26" s="5"/>
      <c r="AJ26" s="5"/>
      <c r="AK26" s="5"/>
    </row>
    <row r="27" spans="1:37" ht="12" customHeight="1" x14ac:dyDescent="0.3">
      <c r="A27" s="1">
        <f t="shared" si="7"/>
        <v>40</v>
      </c>
      <c r="B27" s="6">
        <f t="shared" si="9"/>
        <v>0.53754927590906321</v>
      </c>
      <c r="C27" s="17">
        <v>0.50880639999999999</v>
      </c>
      <c r="D27" s="4">
        <f t="shared" si="8"/>
        <v>448.52093519369072</v>
      </c>
      <c r="E27" s="17">
        <v>0.69681099999999996</v>
      </c>
      <c r="F27" s="4">
        <f t="shared" si="8"/>
        <v>276.84931933241785</v>
      </c>
      <c r="G27" s="17">
        <v>0.79728929999999998</v>
      </c>
      <c r="H27" s="4">
        <f t="shared" ref="H27" si="76">PRODUCT(1-G27,$B$2)</f>
        <v>185.1001168129383</v>
      </c>
      <c r="I27" s="17">
        <v>0.84091190000000005</v>
      </c>
      <c r="J27" s="4">
        <f t="shared" ref="J27" si="77">PRODUCT(1-I27,$B$2)</f>
        <v>145.26724979761008</v>
      </c>
      <c r="K27" s="17">
        <v>0.91317570000000003</v>
      </c>
      <c r="L27" s="2">
        <f t="shared" ref="L27" si="78">PRODUCT(1-K27,$B$2)</f>
        <v>79.281399907363493</v>
      </c>
      <c r="M27" s="17">
        <v>0.95218190000000003</v>
      </c>
      <c r="N27" s="2">
        <f t="shared" ref="N27" si="79">PRODUCT(1-M27,$B$2)</f>
        <v>43.663881066824587</v>
      </c>
      <c r="O27" s="5"/>
      <c r="P27" s="5">
        <f t="shared" si="2"/>
        <v>241.10210394342431</v>
      </c>
      <c r="Q27" s="5">
        <f t="shared" si="1"/>
        <v>148.82015114305824</v>
      </c>
      <c r="R27" s="5">
        <f t="shared" si="3"/>
        <v>99.500433763478</v>
      </c>
      <c r="S27" s="5">
        <f t="shared" si="4"/>
        <v>78.088304942006303</v>
      </c>
      <c r="T27" s="5">
        <f t="shared" si="5"/>
        <v>42.617659113260117</v>
      </c>
      <c r="U27" s="5">
        <f t="shared" si="6"/>
        <v>23.47148765085101</v>
      </c>
      <c r="V27" s="5"/>
      <c r="W27" s="5"/>
      <c r="X27" s="5"/>
      <c r="Y27" s="5"/>
      <c r="Z27" s="5"/>
      <c r="AA27" s="5"/>
      <c r="AB27" s="5"/>
      <c r="AC27" s="5"/>
      <c r="AD27" s="5"/>
      <c r="AE27" s="5"/>
      <c r="AF27" s="5"/>
      <c r="AG27" s="5"/>
      <c r="AH27" s="5"/>
      <c r="AI27" s="5"/>
      <c r="AJ27" s="5"/>
      <c r="AK27" s="5"/>
    </row>
    <row r="28" spans="1:37" ht="12" customHeight="1" x14ac:dyDescent="0.3">
      <c r="A28" s="1">
        <f t="shared" si="7"/>
        <v>41</v>
      </c>
      <c r="B28" s="6">
        <f t="shared" si="9"/>
        <v>0.52189250088258565</v>
      </c>
      <c r="C28" s="17">
        <v>0.51886310000000002</v>
      </c>
      <c r="D28" s="4">
        <f t="shared" si="8"/>
        <v>439.33791552698005</v>
      </c>
      <c r="E28" s="17">
        <v>0.71140049999999999</v>
      </c>
      <c r="F28" s="4">
        <f t="shared" si="8"/>
        <v>263.52728870333721</v>
      </c>
      <c r="G28" s="17">
        <v>0.79747270000000003</v>
      </c>
      <c r="H28" s="4">
        <f t="shared" ref="H28" si="80">PRODUCT(1-G28,$B$2)</f>
        <v>184.93264977038206</v>
      </c>
      <c r="I28" s="17">
        <v>0.85317639999999995</v>
      </c>
      <c r="J28" s="4">
        <f t="shared" ref="J28" si="81">PRODUCT(1-I28,$B$2)</f>
        <v>134.06823374837211</v>
      </c>
      <c r="K28" s="17">
        <v>0.91835330000000004</v>
      </c>
      <c r="L28" s="2">
        <f t="shared" ref="L28" si="82">PRODUCT(1-K28,$B$2)</f>
        <v>74.553606234850548</v>
      </c>
      <c r="M28" s="17">
        <v>0.95291380000000003</v>
      </c>
      <c r="N28" s="2">
        <f t="shared" ref="N28" si="83">PRODUCT(1-M28,$B$2)</f>
        <v>42.995565208335663</v>
      </c>
      <c r="O28" s="5"/>
      <c r="P28" s="5">
        <f t="shared" si="2"/>
        <v>229.28716346691778</v>
      </c>
      <c r="Q28" s="5">
        <f t="shared" si="1"/>
        <v>137.53291575219183</v>
      </c>
      <c r="R28" s="5">
        <f t="shared" si="3"/>
        <v>96.514963083508022</v>
      </c>
      <c r="S28" s="5">
        <f t="shared" si="4"/>
        <v>69.969205799848993</v>
      </c>
      <c r="T28" s="5">
        <f t="shared" si="5"/>
        <v>38.908968007721683</v>
      </c>
      <c r="U28" s="5">
        <f t="shared" si="6"/>
        <v>22.439063053438588</v>
      </c>
      <c r="V28" s="5"/>
      <c r="W28" s="5"/>
      <c r="X28" s="5"/>
      <c r="Y28" s="5"/>
      <c r="Z28" s="5"/>
      <c r="AA28" s="5"/>
      <c r="AB28" s="5"/>
      <c r="AC28" s="5"/>
      <c r="AD28" s="5"/>
      <c r="AE28" s="5"/>
      <c r="AF28" s="5"/>
      <c r="AG28" s="5"/>
      <c r="AH28" s="5"/>
      <c r="AI28" s="5"/>
      <c r="AJ28" s="5"/>
      <c r="AK28" s="5"/>
    </row>
    <row r="29" spans="1:37" ht="12" customHeight="1" x14ac:dyDescent="0.3">
      <c r="A29" s="1">
        <f t="shared" si="7"/>
        <v>42</v>
      </c>
      <c r="B29" s="6">
        <f t="shared" si="9"/>
        <v>0.50669174842969478</v>
      </c>
      <c r="C29" s="17">
        <v>0.51677099999999998</v>
      </c>
      <c r="D29" s="4">
        <f t="shared" si="8"/>
        <v>441.24826339901819</v>
      </c>
      <c r="E29" s="17">
        <v>0.71718440000000006</v>
      </c>
      <c r="F29" s="4">
        <f t="shared" si="8"/>
        <v>258.24586761587432</v>
      </c>
      <c r="G29" s="17">
        <v>0.80242389999999997</v>
      </c>
      <c r="H29" s="4">
        <f t="shared" ref="H29" si="84">PRODUCT(1-G29,$B$2)</f>
        <v>180.41158749609556</v>
      </c>
      <c r="I29" s="17">
        <v>0.86625589999999997</v>
      </c>
      <c r="J29" s="4">
        <f t="shared" ref="J29" si="85">PRODUCT(1-I29,$B$2)</f>
        <v>122.12502119050106</v>
      </c>
      <c r="K29" s="17">
        <v>0.91734150000000003</v>
      </c>
      <c r="L29" s="2">
        <f t="shared" ref="L29" si="86">PRODUCT(1-K29,$B$2)</f>
        <v>75.477505655016003</v>
      </c>
      <c r="M29" s="17">
        <v>0.95743610000000001</v>
      </c>
      <c r="N29" s="2">
        <f t="shared" ref="N29" si="87">PRODUCT(1-M29,$B$2)</f>
        <v>38.866142053745662</v>
      </c>
      <c r="O29" s="5"/>
      <c r="P29" s="5">
        <f t="shared" si="2"/>
        <v>223.57685407321503</v>
      </c>
      <c r="Q29" s="5">
        <f t="shared" si="1"/>
        <v>130.85105018703086</v>
      </c>
      <c r="R29" s="5">
        <f t="shared" si="3"/>
        <v>91.41306270537352</v>
      </c>
      <c r="S29" s="5">
        <f t="shared" si="4"/>
        <v>61.879740514028505</v>
      </c>
      <c r="T29" s="5">
        <f t="shared" si="5"/>
        <v>38.243829307452231</v>
      </c>
      <c r="U29" s="5">
        <f t="shared" si="6"/>
        <v>19.693153471929278</v>
      </c>
      <c r="V29" s="5"/>
      <c r="W29" s="5"/>
      <c r="X29" s="5"/>
      <c r="Y29" s="5"/>
      <c r="Z29" s="5"/>
      <c r="AA29" s="5"/>
      <c r="AB29" s="5"/>
      <c r="AC29" s="5"/>
      <c r="AD29" s="5"/>
      <c r="AE29" s="5"/>
      <c r="AF29" s="5"/>
      <c r="AG29" s="5"/>
      <c r="AH29" s="5"/>
      <c r="AI29" s="5"/>
      <c r="AJ29" s="5"/>
      <c r="AK29" s="5"/>
    </row>
    <row r="30" spans="1:37" ht="12" customHeight="1" x14ac:dyDescent="0.3">
      <c r="A30" s="1">
        <f t="shared" si="7"/>
        <v>43</v>
      </c>
      <c r="B30" s="6">
        <f t="shared" si="9"/>
        <v>0.49193373633950949</v>
      </c>
      <c r="C30" s="17">
        <v>0.53885850000000002</v>
      </c>
      <c r="D30" s="4">
        <f t="shared" si="8"/>
        <v>421.07962489051425</v>
      </c>
      <c r="E30" s="17">
        <v>0.72033530000000001</v>
      </c>
      <c r="F30" s="4">
        <f t="shared" si="8"/>
        <v>255.36870346979876</v>
      </c>
      <c r="G30" s="17">
        <v>0.81034139999999999</v>
      </c>
      <c r="H30" s="4">
        <f t="shared" ref="H30" si="88">PRODUCT(1-G30,$B$2)</f>
        <v>173.18192386775013</v>
      </c>
      <c r="I30" s="17">
        <v>0.86122790000000005</v>
      </c>
      <c r="J30" s="4">
        <f t="shared" ref="J30" si="89">PRODUCT(1-I30,$B$2)</f>
        <v>126.71621143026364</v>
      </c>
      <c r="K30" s="17">
        <v>0.9188866</v>
      </c>
      <c r="L30" s="2">
        <f t="shared" ref="L30" si="90">PRODUCT(1-K30,$B$2)</f>
        <v>74.066636912084988</v>
      </c>
      <c r="M30" s="17">
        <v>0.95659590000000005</v>
      </c>
      <c r="N30" s="2">
        <f t="shared" ref="N30" si="91">PRODUCT(1-M30,$B$2)</f>
        <v>39.63334930105043</v>
      </c>
      <c r="O30" s="5"/>
      <c r="P30" s="5">
        <f t="shared" si="2"/>
        <v>207.14327316882981</v>
      </c>
      <c r="Q30" s="5">
        <f t="shared" si="1"/>
        <v>125.62448044207436</v>
      </c>
      <c r="R30" s="5">
        <f t="shared" si="3"/>
        <v>85.194030874726792</v>
      </c>
      <c r="S30" s="5">
        <f t="shared" si="4"/>
        <v>62.335979343676854</v>
      </c>
      <c r="T30" s="5">
        <f t="shared" si="5"/>
        <v>36.435877434263794</v>
      </c>
      <c r="U30" s="5">
        <f t="shared" si="6"/>
        <v>19.496981605314623</v>
      </c>
      <c r="V30" s="5"/>
      <c r="W30" s="5"/>
      <c r="X30" s="5"/>
      <c r="Y30" s="5"/>
      <c r="Z30" s="5"/>
      <c r="AA30" s="5"/>
      <c r="AB30" s="5"/>
      <c r="AC30" s="5"/>
      <c r="AD30" s="5"/>
      <c r="AE30" s="5"/>
      <c r="AF30" s="5"/>
      <c r="AG30" s="5"/>
      <c r="AH30" s="5"/>
      <c r="AI30" s="5"/>
      <c r="AJ30" s="5"/>
      <c r="AK30" s="5"/>
    </row>
    <row r="31" spans="1:37" ht="12" customHeight="1" x14ac:dyDescent="0.3">
      <c r="A31" s="1">
        <f t="shared" si="7"/>
        <v>44</v>
      </c>
      <c r="B31" s="6">
        <f t="shared" si="9"/>
        <v>0.4776055692616597</v>
      </c>
      <c r="C31" s="17">
        <v>0.55086590000000002</v>
      </c>
      <c r="D31" s="4">
        <f t="shared" si="8"/>
        <v>410.11537316320204</v>
      </c>
      <c r="E31" s="17">
        <v>0.73720439999999998</v>
      </c>
      <c r="F31" s="4">
        <f t="shared" si="8"/>
        <v>239.96511411546703</v>
      </c>
      <c r="G31" s="17">
        <v>0.8219476</v>
      </c>
      <c r="H31" s="4">
        <f t="shared" ref="H31" si="92">PRODUCT(1-G31,$B$2)</f>
        <v>162.58401771008639</v>
      </c>
      <c r="I31" s="17">
        <v>0.85761929999999997</v>
      </c>
      <c r="J31" s="4">
        <f t="shared" ref="J31" si="93">PRODUCT(1-I31,$B$2)</f>
        <v>130.01131268308939</v>
      </c>
      <c r="K31" s="17">
        <v>0.9182205</v>
      </c>
      <c r="L31" s="2">
        <f t="shared" ref="L31" si="94">PRODUCT(1-K31,$B$2)</f>
        <v>74.674869175152992</v>
      </c>
      <c r="M31" s="17">
        <v>0.95930559999999998</v>
      </c>
      <c r="N31" s="2">
        <f t="shared" ref="N31" si="95">PRODUCT(1-M31,$B$2)</f>
        <v>37.159055706642221</v>
      </c>
      <c r="O31" s="5"/>
      <c r="P31" s="5">
        <f t="shared" si="2"/>
        <v>195.87338626256911</v>
      </c>
      <c r="Q31" s="5">
        <f t="shared" si="1"/>
        <v>114.60867493005676</v>
      </c>
      <c r="R31" s="5">
        <f t="shared" si="3"/>
        <v>77.651032331273569</v>
      </c>
      <c r="S31" s="5">
        <f t="shared" si="4"/>
        <v>62.094127004462543</v>
      </c>
      <c r="T31" s="5">
        <f t="shared" si="5"/>
        <v>35.66513340193891</v>
      </c>
      <c r="U31" s="5">
        <f t="shared" si="6"/>
        <v>17.747371953996581</v>
      </c>
      <c r="V31" s="5"/>
      <c r="W31" s="5"/>
      <c r="X31" s="5"/>
      <c r="Y31" s="5"/>
      <c r="Z31" s="5"/>
      <c r="AA31" s="5"/>
      <c r="AB31" s="5"/>
      <c r="AC31" s="5"/>
      <c r="AD31" s="5"/>
      <c r="AE31" s="5"/>
      <c r="AF31" s="5"/>
      <c r="AG31" s="5"/>
      <c r="AH31" s="5"/>
      <c r="AI31" s="5"/>
      <c r="AJ31" s="5"/>
      <c r="AK31" s="5"/>
    </row>
    <row r="32" spans="1:37" ht="12" customHeight="1" x14ac:dyDescent="0.3">
      <c r="A32" s="1">
        <f t="shared" si="7"/>
        <v>45</v>
      </c>
      <c r="B32" s="6">
        <f t="shared" si="9"/>
        <v>0.46369472743850459</v>
      </c>
      <c r="C32" s="17">
        <v>0.54763649999999997</v>
      </c>
      <c r="D32" s="4">
        <f t="shared" si="8"/>
        <v>413.06421758648958</v>
      </c>
      <c r="E32" s="17">
        <v>0.73041940000000005</v>
      </c>
      <c r="F32" s="4">
        <f t="shared" si="8"/>
        <v>246.16066419040524</v>
      </c>
      <c r="G32" s="17">
        <v>0.82612669999999999</v>
      </c>
      <c r="H32" s="4">
        <f t="shared" ref="H32" si="96">PRODUCT(1-G32,$B$2)</f>
        <v>158.76797890121765</v>
      </c>
      <c r="I32" s="17">
        <v>0.86950249999999996</v>
      </c>
      <c r="J32" s="4">
        <f t="shared" ref="J32" si="97">PRODUCT(1-I32,$B$2)</f>
        <v>119.16047102494551</v>
      </c>
      <c r="K32" s="17">
        <v>0.91500110000000001</v>
      </c>
      <c r="L32" s="2">
        <f t="shared" ref="L32" si="98">PRODUCT(1-K32,$B$2)</f>
        <v>77.61458235293577</v>
      </c>
      <c r="M32" s="17">
        <v>0.95671850000000003</v>
      </c>
      <c r="N32" s="2">
        <f t="shared" ref="N32" si="99">PRODUCT(1-M32,$B$2)</f>
        <v>39.521400231162851</v>
      </c>
      <c r="O32" s="5"/>
      <c r="P32" s="5">
        <f t="shared" si="2"/>
        <v>191.53569978836643</v>
      </c>
      <c r="Q32" s="5">
        <f t="shared" si="1"/>
        <v>114.14340208785121</v>
      </c>
      <c r="R32" s="5">
        <f t="shared" si="3"/>
        <v>73.61987470256237</v>
      </c>
      <c r="S32" s="5">
        <f t="shared" si="4"/>
        <v>55.254082133355929</v>
      </c>
      <c r="T32" s="5">
        <f t="shared" si="5"/>
        <v>35.989472609397922</v>
      </c>
      <c r="U32" s="5">
        <f t="shared" si="6"/>
        <v>18.32586490817711</v>
      </c>
      <c r="V32" s="5"/>
      <c r="W32" s="5"/>
      <c r="X32" s="5"/>
      <c r="Y32" s="5"/>
      <c r="Z32" s="5"/>
      <c r="AA32" s="5"/>
      <c r="AB32" s="5"/>
      <c r="AC32" s="5"/>
      <c r="AD32" s="5"/>
      <c r="AE32" s="5"/>
      <c r="AF32" s="5"/>
      <c r="AG32" s="5"/>
      <c r="AH32" s="5"/>
      <c r="AI32" s="5"/>
      <c r="AJ32" s="5"/>
      <c r="AK32" s="5"/>
    </row>
    <row r="33" spans="1:37" ht="12" customHeight="1" x14ac:dyDescent="0.3">
      <c r="A33" s="1">
        <f t="shared" si="7"/>
        <v>46</v>
      </c>
      <c r="B33" s="6">
        <f t="shared" si="9"/>
        <v>0.45018905576553847</v>
      </c>
      <c r="C33" s="17">
        <v>0.58111729999999995</v>
      </c>
      <c r="D33" s="4">
        <f t="shared" si="8"/>
        <v>382.49207713711701</v>
      </c>
      <c r="E33" s="17">
        <v>0.75425129999999996</v>
      </c>
      <c r="F33" s="4">
        <f t="shared" si="8"/>
        <v>224.39917121606177</v>
      </c>
      <c r="G33" s="17">
        <v>0.82147499999999996</v>
      </c>
      <c r="H33" s="4">
        <f t="shared" ref="H33" si="100">PRODUCT(1-G33,$B$2)</f>
        <v>163.0155603726385</v>
      </c>
      <c r="I33" s="17">
        <v>0.87606280000000003</v>
      </c>
      <c r="J33" s="4">
        <f t="shared" ref="J33" si="101">PRODUCT(1-I33,$B$2)</f>
        <v>113.17010003649777</v>
      </c>
      <c r="K33" s="17">
        <v>0.91967189999999999</v>
      </c>
      <c r="L33" s="2">
        <f t="shared" ref="L33" si="102">PRODUCT(1-K33,$B$2)</f>
        <v>73.349560202600998</v>
      </c>
      <c r="M33" s="17">
        <v>0.9609396</v>
      </c>
      <c r="N33" s="2">
        <f t="shared" ref="N33" si="103">PRODUCT(1-M33,$B$2)</f>
        <v>35.667010191174384</v>
      </c>
      <c r="O33" s="5"/>
      <c r="P33" s="5">
        <f t="shared" si="2"/>
        <v>172.19374704415821</v>
      </c>
      <c r="Q33" s="5">
        <f t="shared" si="1"/>
        <v>101.02205100432825</v>
      </c>
      <c r="R33" s="5">
        <f t="shared" si="3"/>
        <v>73.387821199248265</v>
      </c>
      <c r="S33" s="5">
        <f t="shared" si="4"/>
        <v>50.947940476322465</v>
      </c>
      <c r="T33" s="5">
        <f t="shared" si="5"/>
        <v>33.02116924842646</v>
      </c>
      <c r="U33" s="5">
        <f t="shared" si="6"/>
        <v>16.056897639944633</v>
      </c>
      <c r="V33" s="5"/>
      <c r="W33" s="5"/>
      <c r="X33" s="5"/>
      <c r="Y33" s="5"/>
      <c r="Z33" s="5"/>
      <c r="AA33" s="5"/>
      <c r="AB33" s="5"/>
      <c r="AC33" s="5"/>
      <c r="AD33" s="5"/>
      <c r="AE33" s="5"/>
      <c r="AF33" s="5"/>
      <c r="AG33" s="5"/>
      <c r="AH33" s="5"/>
      <c r="AI33" s="5"/>
      <c r="AJ33" s="5"/>
      <c r="AK33" s="5"/>
    </row>
    <row r="34" spans="1:37" ht="12" customHeight="1" x14ac:dyDescent="0.3">
      <c r="A34" s="1">
        <f t="shared" si="7"/>
        <v>47</v>
      </c>
      <c r="B34" s="6">
        <f t="shared" si="9"/>
        <v>0.43707675317042571</v>
      </c>
      <c r="C34" s="17">
        <v>0.57608740000000003</v>
      </c>
      <c r="D34" s="4">
        <f t="shared" si="8"/>
        <v>387.08500231352548</v>
      </c>
      <c r="E34" s="17">
        <v>0.7551021</v>
      </c>
      <c r="F34" s="4">
        <f t="shared" si="8"/>
        <v>223.62228484852193</v>
      </c>
      <c r="G34" s="17">
        <v>0.83064380000000004</v>
      </c>
      <c r="H34" s="4">
        <f t="shared" ref="H34" si="104">PRODUCT(1-G34,$B$2)</f>
        <v>154.64330399429002</v>
      </c>
      <c r="I34" s="17">
        <v>0.88547010000000004</v>
      </c>
      <c r="J34" s="4">
        <f t="shared" ref="J34" si="105">PRODUCT(1-I34,$B$2)</f>
        <v>104.58006345286229</v>
      </c>
      <c r="K34" s="17">
        <v>0.91880709999999999</v>
      </c>
      <c r="L34" s="2">
        <f t="shared" ref="L34" si="106">PRODUCT(1-K34,$B$2)</f>
        <v>74.139230313847364</v>
      </c>
      <c r="M34" s="17">
        <v>0.95315300000000003</v>
      </c>
      <c r="N34" s="2">
        <f t="shared" ref="N34" si="107">PRODUCT(1-M34,$B$2)</f>
        <v>42.777145815863264</v>
      </c>
      <c r="O34" s="5"/>
      <c r="P34" s="5">
        <f t="shared" si="2"/>
        <v>169.18585601216245</v>
      </c>
      <c r="Q34" s="5">
        <f t="shared" si="1"/>
        <v>97.740102198144044</v>
      </c>
      <c r="R34" s="5">
        <f t="shared" si="3"/>
        <v>67.590993209371405</v>
      </c>
      <c r="S34" s="5">
        <f t="shared" si="4"/>
        <v>45.709514580334151</v>
      </c>
      <c r="T34" s="5">
        <f t="shared" si="5"/>
        <v>32.404534068130808</v>
      </c>
      <c r="U34" s="5">
        <f t="shared" si="6"/>
        <v>18.696896003095375</v>
      </c>
      <c r="V34" s="5"/>
      <c r="W34" s="5"/>
      <c r="X34" s="5"/>
      <c r="Y34" s="5"/>
      <c r="Z34" s="5"/>
      <c r="AA34" s="5"/>
      <c r="AB34" s="5"/>
      <c r="AC34" s="5"/>
      <c r="AD34" s="5"/>
      <c r="AE34" s="5"/>
      <c r="AF34" s="5"/>
      <c r="AG34" s="5"/>
      <c r="AH34" s="5"/>
      <c r="AI34" s="5"/>
      <c r="AJ34" s="5"/>
      <c r="AK34" s="5"/>
    </row>
    <row r="35" spans="1:37" ht="12" customHeight="1" x14ac:dyDescent="0.3">
      <c r="A35" s="1">
        <f t="shared" si="7"/>
        <v>48</v>
      </c>
      <c r="B35" s="6">
        <f t="shared" si="9"/>
        <v>0.42434636230138417</v>
      </c>
      <c r="C35" s="17">
        <v>0.6006532</v>
      </c>
      <c r="D35" s="4">
        <f t="shared" si="8"/>
        <v>364.65336723159209</v>
      </c>
      <c r="E35" s="17">
        <v>0.75698770000000004</v>
      </c>
      <c r="F35" s="4">
        <f t="shared" si="8"/>
        <v>221.90049719615587</v>
      </c>
      <c r="G35" s="17">
        <v>0.82277239999999996</v>
      </c>
      <c r="H35" s="4">
        <f t="shared" ref="H35" si="108">PRODUCT(1-G35,$B$2)</f>
        <v>161.83087258085885</v>
      </c>
      <c r="I35" s="17">
        <v>0.85199499999999995</v>
      </c>
      <c r="J35" s="4">
        <f t="shared" ref="J35" si="109">PRODUCT(1-I35,$B$2)</f>
        <v>135.14699909229725</v>
      </c>
      <c r="K35" s="17">
        <v>0.90877339999999995</v>
      </c>
      <c r="L35" s="2">
        <f t="shared" ref="L35" si="110">PRODUCT(1-K35,$B$2)</f>
        <v>83.301248115897209</v>
      </c>
      <c r="M35" s="17">
        <v>0.95513300000000001</v>
      </c>
      <c r="N35" s="2">
        <f t="shared" ref="N35" si="111">PRODUCT(1-M35,$B$2)</f>
        <v>40.96915920593289</v>
      </c>
      <c r="O35" s="5"/>
      <c r="P35" s="5">
        <f t="shared" si="2"/>
        <v>154.73932988567685</v>
      </c>
      <c r="Q35" s="5">
        <f t="shared" si="1"/>
        <v>94.162668778057238</v>
      </c>
      <c r="R35" s="5">
        <f t="shared" si="3"/>
        <v>68.672342087746273</v>
      </c>
      <c r="S35" s="5">
        <f t="shared" si="4"/>
        <v>57.349137440764807</v>
      </c>
      <c r="T35" s="5">
        <f t="shared" si="5"/>
        <v>35.34858161314601</v>
      </c>
      <c r="U35" s="5">
        <f t="shared" si="6"/>
        <v>17.385113675583888</v>
      </c>
      <c r="V35" s="5"/>
      <c r="W35" s="5"/>
      <c r="X35" s="5"/>
      <c r="Y35" s="5"/>
      <c r="Z35" s="5"/>
      <c r="AA35" s="5"/>
      <c r="AB35" s="5"/>
      <c r="AC35" s="5"/>
      <c r="AD35" s="5"/>
      <c r="AE35" s="5"/>
      <c r="AF35" s="5"/>
      <c r="AG35" s="5"/>
      <c r="AH35" s="5"/>
      <c r="AI35" s="5"/>
      <c r="AJ35" s="5"/>
      <c r="AK35" s="5"/>
    </row>
    <row r="36" spans="1:37" ht="12" customHeight="1" x14ac:dyDescent="0.3">
      <c r="A36" s="1">
        <f t="shared" si="7"/>
        <v>49</v>
      </c>
      <c r="B36" s="6">
        <f t="shared" si="9"/>
        <v>0.41198675951590696</v>
      </c>
      <c r="C36" s="17">
        <v>0.5911459</v>
      </c>
      <c r="D36" s="4">
        <f t="shared" si="8"/>
        <v>373.33471627027455</v>
      </c>
      <c r="E36" s="17">
        <v>0.77877479999999999</v>
      </c>
      <c r="F36" s="4">
        <f t="shared" si="8"/>
        <v>202.00616130261321</v>
      </c>
      <c r="G36" s="17">
        <v>0.83255140000000005</v>
      </c>
      <c r="H36" s="4">
        <f t="shared" ref="H36" si="112">PRODUCT(1-G36,$B$2)</f>
        <v>152.90142760181365</v>
      </c>
      <c r="I36" s="17">
        <v>0.862209</v>
      </c>
      <c r="J36" s="4">
        <f t="shared" ref="J36" si="113">PRODUCT(1-I36,$B$2)</f>
        <v>125.82034493379766</v>
      </c>
      <c r="K36" s="17">
        <v>0.92475079999999998</v>
      </c>
      <c r="L36" s="2">
        <f t="shared" ref="L36" si="114">PRODUCT(1-K36,$B$2)</f>
        <v>68.71189192321944</v>
      </c>
      <c r="M36" s="17">
        <v>0.95018340000000001</v>
      </c>
      <c r="N36" s="2">
        <f t="shared" ref="N36" si="115">PRODUCT(1-M36,$B$2)</f>
        <v>45.488760480938687</v>
      </c>
      <c r="O36" s="5"/>
      <c r="P36" s="5">
        <f t="shared" si="2"/>
        <v>153.80895997098096</v>
      </c>
      <c r="Q36" s="5">
        <f t="shared" ref="Q36:Q66" si="116">PRODUCT($B36,F36)</f>
        <v>83.223863797311225</v>
      </c>
      <c r="R36" s="5">
        <f t="shared" si="3"/>
        <v>62.993363683027262</v>
      </c>
      <c r="S36" s="5">
        <f t="shared" si="4"/>
        <v>51.836316190448962</v>
      </c>
      <c r="T36" s="5">
        <f t="shared" si="5"/>
        <v>28.308389693654398</v>
      </c>
      <c r="U36" s="5">
        <f t="shared" si="6"/>
        <v>18.740767024937178</v>
      </c>
      <c r="V36" s="5"/>
      <c r="W36" s="5"/>
      <c r="X36" s="5"/>
      <c r="Y36" s="5"/>
      <c r="Z36" s="5"/>
      <c r="AA36" s="5"/>
      <c r="AB36" s="5"/>
      <c r="AC36" s="5"/>
      <c r="AD36" s="5"/>
      <c r="AE36" s="5"/>
      <c r="AF36" s="5"/>
      <c r="AG36" s="5"/>
      <c r="AH36" s="5"/>
      <c r="AI36" s="5"/>
      <c r="AJ36" s="5"/>
      <c r="AK36" s="5"/>
    </row>
    <row r="37" spans="1:37" ht="12" customHeight="1" x14ac:dyDescent="0.3">
      <c r="A37" s="1">
        <f t="shared" si="7"/>
        <v>50</v>
      </c>
      <c r="B37" s="6">
        <f t="shared" si="9"/>
        <v>0.39998714516107475</v>
      </c>
      <c r="C37" s="17">
        <v>0.61776989999999998</v>
      </c>
      <c r="D37" s="4">
        <f t="shared" si="8"/>
        <v>349.02368823856403</v>
      </c>
      <c r="E37" s="17">
        <v>0.7715822</v>
      </c>
      <c r="F37" s="4">
        <f t="shared" si="8"/>
        <v>208.57390094432299</v>
      </c>
      <c r="G37" s="17">
        <v>0.83317669999999999</v>
      </c>
      <c r="H37" s="4">
        <f t="shared" ref="H37" si="117">PRODUCT(1-G37,$B$2)</f>
        <v>152.33045082040488</v>
      </c>
      <c r="I37" s="17">
        <v>0.89035819999999999</v>
      </c>
      <c r="J37" s="4">
        <f t="shared" ref="J37" si="118">PRODUCT(1-I37,$B$2)</f>
        <v>100.11661933771043</v>
      </c>
      <c r="K37" s="17">
        <v>0.91862370000000004</v>
      </c>
      <c r="L37" s="2">
        <f t="shared" ref="L37" si="119">PRODUCT(1-K37,$B$2)</f>
        <v>74.30669735640349</v>
      </c>
      <c r="M37" s="17">
        <v>0.95566019999999996</v>
      </c>
      <c r="N37" s="2">
        <f t="shared" ref="N37" si="120">PRODUCT(1-M37,$B$2)</f>
        <v>40.487759942925202</v>
      </c>
      <c r="O37" s="5"/>
      <c r="P37" s="5">
        <f t="shared" si="2"/>
        <v>139.60498865213222</v>
      </c>
      <c r="Q37" s="5">
        <f t="shared" si="116"/>
        <v>83.42687919382854</v>
      </c>
      <c r="R37" s="5">
        <f t="shared" si="3"/>
        <v>60.930222144753245</v>
      </c>
      <c r="S37" s="5">
        <f t="shared" si="4"/>
        <v>40.045360752068845</v>
      </c>
      <c r="T37" s="5">
        <f t="shared" si="5"/>
        <v>29.721723741935811</v>
      </c>
      <c r="U37" s="5">
        <f t="shared" si="6"/>
        <v>16.19458351353757</v>
      </c>
      <c r="V37" s="5"/>
      <c r="W37" s="5"/>
      <c r="X37" s="5"/>
      <c r="Y37" s="5"/>
      <c r="Z37" s="5"/>
      <c r="AA37" s="5"/>
      <c r="AB37" s="5"/>
      <c r="AC37" s="5"/>
      <c r="AD37" s="5"/>
      <c r="AE37" s="5"/>
      <c r="AF37" s="5"/>
      <c r="AG37" s="5"/>
      <c r="AH37" s="5"/>
      <c r="AI37" s="5"/>
      <c r="AJ37" s="5"/>
      <c r="AK37" s="5"/>
    </row>
    <row r="38" spans="1:37" ht="12" customHeight="1" x14ac:dyDescent="0.3">
      <c r="A38" s="1">
        <f t="shared" si="7"/>
        <v>51</v>
      </c>
      <c r="B38" s="6">
        <f t="shared" si="9"/>
        <v>0.3883370341369658</v>
      </c>
      <c r="C38" s="17">
        <v>0.61913010000000002</v>
      </c>
      <c r="D38" s="4">
        <f t="shared" si="8"/>
        <v>347.78165622501484</v>
      </c>
      <c r="E38" s="17">
        <v>0.79119680000000003</v>
      </c>
      <c r="F38" s="4">
        <f t="shared" si="8"/>
        <v>190.66332813667609</v>
      </c>
      <c r="G38" s="17">
        <v>0.84795759999999998</v>
      </c>
      <c r="H38" s="4">
        <f t="shared" ref="H38" si="121">PRODUCT(1-G38,$B$2)</f>
        <v>138.83364815236439</v>
      </c>
      <c r="I38" s="17">
        <v>0.88248539999999998</v>
      </c>
      <c r="J38" s="4">
        <f t="shared" ref="J38" si="122">PRODUCT(1-I38,$B$2)</f>
        <v>107.30546629864985</v>
      </c>
      <c r="K38" s="17">
        <v>0.91943070000000005</v>
      </c>
      <c r="L38" s="2">
        <f t="shared" ref="L38" si="123">PRODUCT(1-K38,$B$2)</f>
        <v>73.569805844174283</v>
      </c>
      <c r="M38" s="17">
        <v>0.95396519999999996</v>
      </c>
      <c r="N38" s="2">
        <f t="shared" ref="N38" si="124">PRODUCT(1-M38,$B$2)</f>
        <v>42.03550605597168</v>
      </c>
      <c r="O38" s="5"/>
      <c r="P38" s="5">
        <f t="shared" si="2"/>
        <v>135.05649690566409</v>
      </c>
      <c r="Q38" s="5">
        <f t="shared" si="116"/>
        <v>74.041631367279891</v>
      </c>
      <c r="R38" s="5">
        <f t="shared" si="3"/>
        <v>53.914247161904228</v>
      </c>
      <c r="S38" s="5">
        <f t="shared" si="4"/>
        <v>41.670686529101822</v>
      </c>
      <c r="T38" s="5">
        <f t="shared" si="5"/>
        <v>28.569880203559055</v>
      </c>
      <c r="U38" s="5">
        <f t="shared" si="6"/>
        <v>16.323943750222508</v>
      </c>
      <c r="V38" s="5"/>
      <c r="W38" s="5"/>
      <c r="X38" s="5"/>
      <c r="Y38" s="5"/>
      <c r="Z38" s="5"/>
      <c r="AA38" s="5"/>
      <c r="AB38" s="5"/>
      <c r="AC38" s="5"/>
      <c r="AD38" s="5"/>
      <c r="AE38" s="5"/>
      <c r="AF38" s="5"/>
      <c r="AG38" s="5"/>
      <c r="AH38" s="5"/>
      <c r="AI38" s="5"/>
      <c r="AJ38" s="5"/>
      <c r="AK38" s="5"/>
    </row>
    <row r="39" spans="1:37" ht="12" customHeight="1" x14ac:dyDescent="0.3">
      <c r="A39" s="1">
        <f t="shared" si="7"/>
        <v>52</v>
      </c>
      <c r="B39" s="6">
        <f t="shared" si="9"/>
        <v>0.37702624673491825</v>
      </c>
      <c r="C39" s="17">
        <v>0.63258300000000001</v>
      </c>
      <c r="D39" s="4">
        <f t="shared" si="8"/>
        <v>335.49748295999837</v>
      </c>
      <c r="E39" s="17">
        <v>0.80111949999999998</v>
      </c>
      <c r="F39" s="4">
        <f t="shared" si="8"/>
        <v>181.6026671597285</v>
      </c>
      <c r="G39" s="17">
        <v>0.84949050000000004</v>
      </c>
      <c r="H39" s="4">
        <f t="shared" ref="H39" si="125">PRODUCT(1-G39,$B$2)</f>
        <v>137.43391952894902</v>
      </c>
      <c r="I39" s="17">
        <v>0.87746150000000001</v>
      </c>
      <c r="J39" s="4">
        <f t="shared" ref="J39" si="126">PRODUCT(1-I39,$B$2)</f>
        <v>111.89291272775554</v>
      </c>
      <c r="K39" s="17">
        <v>0.91617740000000003</v>
      </c>
      <c r="L39" s="2">
        <f t="shared" ref="L39" si="127">PRODUCT(1-K39,$B$2)</f>
        <v>76.540473944218007</v>
      </c>
      <c r="M39" s="17">
        <v>0.94886619999999999</v>
      </c>
      <c r="N39" s="2">
        <f t="shared" ref="N39" si="128">PRODUCT(1-M39,$B$2)</f>
        <v>46.69152813881766</v>
      </c>
      <c r="O39" s="5"/>
      <c r="P39" s="5">
        <f t="shared" si="2"/>
        <v>126.49135678942038</v>
      </c>
      <c r="Q39" s="5">
        <f t="shared" si="116"/>
        <v>68.468971996283031</v>
      </c>
      <c r="R39" s="5">
        <f t="shared" si="3"/>
        <v>51.816194854068435</v>
      </c>
      <c r="S39" s="5">
        <f t="shared" si="4"/>
        <v>42.186564921983432</v>
      </c>
      <c r="T39" s="5">
        <f t="shared" si="5"/>
        <v>28.857767614500318</v>
      </c>
      <c r="U39" s="5">
        <f t="shared" si="6"/>
        <v>17.603931608496246</v>
      </c>
      <c r="V39" s="5"/>
      <c r="W39" s="5"/>
      <c r="X39" s="5"/>
      <c r="Y39" s="5"/>
      <c r="Z39" s="5"/>
      <c r="AA39" s="5"/>
      <c r="AB39" s="5"/>
      <c r="AC39" s="5"/>
      <c r="AD39" s="5"/>
      <c r="AE39" s="5"/>
      <c r="AF39" s="5"/>
      <c r="AG39" s="5"/>
      <c r="AH39" s="5"/>
      <c r="AI39" s="5"/>
      <c r="AJ39" s="5"/>
      <c r="AK39" s="5"/>
    </row>
    <row r="40" spans="1:37" ht="12" customHeight="1" x14ac:dyDescent="0.3">
      <c r="A40" s="1">
        <f t="shared" si="7"/>
        <v>53</v>
      </c>
      <c r="B40" s="6">
        <f t="shared" si="9"/>
        <v>0.3660448997426391</v>
      </c>
      <c r="C40" s="17">
        <v>0.6679349</v>
      </c>
      <c r="D40" s="4">
        <f t="shared" si="8"/>
        <v>303.2167951642416</v>
      </c>
      <c r="E40" s="17">
        <v>0.79756059999999995</v>
      </c>
      <c r="F40" s="4">
        <f t="shared" si="8"/>
        <v>184.85238612239584</v>
      </c>
      <c r="G40" s="17">
        <v>0.85271220000000003</v>
      </c>
      <c r="H40" s="4">
        <f t="shared" ref="H40" si="129">PRODUCT(1-G40,$B$2)</f>
        <v>134.49210616470015</v>
      </c>
      <c r="I40" s="17">
        <v>0.89199649999999997</v>
      </c>
      <c r="J40" s="4">
        <f t="shared" ref="J40" si="130">PRODUCT(1-I40,$B$2)</f>
        <v>98.620647386675614</v>
      </c>
      <c r="K40" s="17">
        <v>0.91957949999999999</v>
      </c>
      <c r="L40" s="2">
        <f t="shared" ref="L40" si="131">PRODUCT(1-K40,$B$2)</f>
        <v>73.433932911064403</v>
      </c>
      <c r="M40" s="17">
        <v>0.95062639999999998</v>
      </c>
      <c r="N40" s="2">
        <f t="shared" ref="N40" si="132">PRODUCT(1-M40,$B$2)</f>
        <v>45.084246305080555</v>
      </c>
      <c r="O40" s="5"/>
      <c r="P40" s="5">
        <f t="shared" si="2"/>
        <v>110.99096138617915</v>
      </c>
      <c r="Q40" s="5">
        <f t="shared" si="116"/>
        <v>67.664273145359999</v>
      </c>
      <c r="R40" s="5">
        <f t="shared" si="3"/>
        <v>49.23014951723404</v>
      </c>
      <c r="S40" s="5">
        <f t="shared" si="4"/>
        <v>36.099584985209837</v>
      </c>
      <c r="T40" s="5">
        <f t="shared" si="5"/>
        <v>26.880116610138256</v>
      </c>
      <c r="U40" s="5">
        <f t="shared" si="6"/>
        <v>16.502858418715658</v>
      </c>
      <c r="V40" s="5"/>
      <c r="W40" s="5"/>
      <c r="X40" s="5"/>
      <c r="Y40" s="5"/>
      <c r="Z40" s="5"/>
      <c r="AA40" s="5"/>
      <c r="AB40" s="5"/>
      <c r="AC40" s="5"/>
      <c r="AD40" s="5"/>
      <c r="AE40" s="5"/>
      <c r="AF40" s="5"/>
      <c r="AG40" s="5"/>
      <c r="AH40" s="5"/>
      <c r="AI40" s="5"/>
      <c r="AJ40" s="5"/>
      <c r="AK40" s="5"/>
    </row>
    <row r="41" spans="1:37" ht="12" customHeight="1" x14ac:dyDescent="0.3">
      <c r="A41" s="1">
        <f t="shared" si="7"/>
        <v>54</v>
      </c>
      <c r="B41" s="6">
        <f t="shared" si="9"/>
        <v>0.35538339780838746</v>
      </c>
      <c r="C41" s="17">
        <v>0.67582560000000003</v>
      </c>
      <c r="D41" s="4">
        <f t="shared" si="8"/>
        <v>296.01160327384872</v>
      </c>
      <c r="E41" s="17">
        <v>0.81182679999999996</v>
      </c>
      <c r="F41" s="4">
        <f t="shared" si="8"/>
        <v>171.82556866048216</v>
      </c>
      <c r="G41" s="17">
        <v>0.85796419999999995</v>
      </c>
      <c r="H41" s="4">
        <f t="shared" ref="H41" si="133">PRODUCT(1-G41,$B$2)</f>
        <v>129.69637602563233</v>
      </c>
      <c r="I41" s="17">
        <v>0.87589779999999995</v>
      </c>
      <c r="J41" s="4">
        <f t="shared" ref="J41" si="134">PRODUCT(1-I41,$B$2)</f>
        <v>113.32076558732537</v>
      </c>
      <c r="K41" s="17">
        <v>0.92260679999999995</v>
      </c>
      <c r="L41" s="2">
        <f t="shared" ref="L41" si="135">PRODUCT(1-K41,$B$2)</f>
        <v>70.669630959426925</v>
      </c>
      <c r="M41" s="17">
        <v>0.94972579999999995</v>
      </c>
      <c r="N41" s="2">
        <f t="shared" ref="N41" si="136">PRODUCT(1-M41,$B$2)</f>
        <v>45.90660627523377</v>
      </c>
      <c r="O41" s="5"/>
      <c r="P41" s="5">
        <f t="shared" si="2"/>
        <v>105.19760936216875</v>
      </c>
      <c r="Q41" s="5">
        <f t="shared" si="116"/>
        <v>61.063954420920524</v>
      </c>
      <c r="R41" s="5">
        <f t="shared" si="3"/>
        <v>46.091938795423502</v>
      </c>
      <c r="S41" s="5">
        <f t="shared" si="4"/>
        <v>40.272318716671478</v>
      </c>
      <c r="T41" s="5">
        <f t="shared" si="5"/>
        <v>25.114813572225952</v>
      </c>
      <c r="U41" s="5">
        <f t="shared" si="6"/>
        <v>16.31444571994442</v>
      </c>
      <c r="V41" s="5"/>
      <c r="W41" s="5"/>
      <c r="X41" s="5"/>
      <c r="Y41" s="5"/>
      <c r="Z41" s="5"/>
      <c r="AA41" s="5"/>
      <c r="AB41" s="5"/>
      <c r="AC41" s="5"/>
      <c r="AD41" s="5"/>
      <c r="AE41" s="5"/>
      <c r="AF41" s="5"/>
      <c r="AG41" s="5"/>
      <c r="AH41" s="5"/>
      <c r="AI41" s="5"/>
      <c r="AJ41" s="5"/>
      <c r="AK41" s="5"/>
    </row>
    <row r="42" spans="1:37" ht="12" customHeight="1" x14ac:dyDescent="0.3">
      <c r="A42" s="1">
        <f t="shared" si="7"/>
        <v>55</v>
      </c>
      <c r="B42" s="6">
        <f t="shared" si="9"/>
        <v>0.34503242505668685</v>
      </c>
      <c r="C42" s="17">
        <v>0.67827649999999995</v>
      </c>
      <c r="D42" s="4">
        <f t="shared" si="8"/>
        <v>293.77362631310217</v>
      </c>
      <c r="E42" s="17">
        <v>0.80721960000000004</v>
      </c>
      <c r="F42" s="4">
        <f t="shared" si="8"/>
        <v>176.03251608940701</v>
      </c>
      <c r="G42" s="17">
        <v>0.86085109999999998</v>
      </c>
      <c r="H42" s="4">
        <f t="shared" ref="H42" si="137">PRODUCT(1-G42,$B$2)</f>
        <v>127.06027676088075</v>
      </c>
      <c r="I42" s="17">
        <v>0.89299919999999999</v>
      </c>
      <c r="J42" s="4">
        <f t="shared" ref="J42" si="138">PRODUCT(1-I42,$B$2)</f>
        <v>97.705057399919426</v>
      </c>
      <c r="K42" s="17">
        <v>0.91733430000000005</v>
      </c>
      <c r="L42" s="2">
        <f t="shared" ref="L42" si="139">PRODUCT(1-K42,$B$2)</f>
        <v>75.484080151779366</v>
      </c>
      <c r="M42" s="17">
        <v>0.95531679999999997</v>
      </c>
      <c r="N42" s="2">
        <f t="shared" ref="N42" si="140">PRODUCT(1-M42,$B$2)</f>
        <v>40.801326913556558</v>
      </c>
      <c r="O42" s="5"/>
      <c r="P42" s="5">
        <f t="shared" si="2"/>
        <v>101.36142670450656</v>
      </c>
      <c r="Q42" s="5">
        <f t="shared" si="116"/>
        <v>60.736925915158345</v>
      </c>
      <c r="R42" s="5">
        <f t="shared" si="3"/>
        <v>43.839915419180478</v>
      </c>
      <c r="S42" s="5">
        <f t="shared" si="4"/>
        <v>33.71141289499699</v>
      </c>
      <c r="T42" s="5">
        <f t="shared" si="5"/>
        <v>26.044455227941757</v>
      </c>
      <c r="U42" s="5">
        <f t="shared" si="6"/>
        <v>14.077780770515083</v>
      </c>
      <c r="V42" s="5"/>
      <c r="W42" s="5"/>
      <c r="X42" s="5"/>
      <c r="Y42" s="5"/>
      <c r="Z42" s="5"/>
      <c r="AA42" s="5"/>
      <c r="AB42" s="5"/>
      <c r="AC42" s="5"/>
      <c r="AD42" s="5"/>
      <c r="AE42" s="5"/>
      <c r="AF42" s="5"/>
      <c r="AG42" s="5"/>
      <c r="AH42" s="5"/>
      <c r="AI42" s="5"/>
      <c r="AJ42" s="5"/>
      <c r="AK42" s="5"/>
    </row>
    <row r="43" spans="1:37" ht="12" customHeight="1" x14ac:dyDescent="0.3">
      <c r="A43" s="1">
        <f t="shared" si="7"/>
        <v>56</v>
      </c>
      <c r="B43" s="6">
        <f t="shared" si="9"/>
        <v>0.33498293694823966</v>
      </c>
      <c r="C43" s="17">
        <v>0.68171789999999999</v>
      </c>
      <c r="D43" s="4">
        <f t="shared" si="8"/>
        <v>290.63119948511502</v>
      </c>
      <c r="E43" s="17">
        <v>0.81766090000000002</v>
      </c>
      <c r="F43" s="4">
        <f t="shared" si="8"/>
        <v>166.4983087205857</v>
      </c>
      <c r="G43" s="17">
        <v>0.85746080000000002</v>
      </c>
      <c r="H43" s="4">
        <f t="shared" ref="H43" si="141">PRODUCT(1-G43,$B$2)</f>
        <v>130.15604292433881</v>
      </c>
      <c r="I43" s="17">
        <v>0.89076290000000002</v>
      </c>
      <c r="J43" s="4">
        <f t="shared" ref="J43" si="142">PRODUCT(1-I43,$B$2)</f>
        <v>99.747077832135233</v>
      </c>
      <c r="K43" s="17">
        <v>0.91153720000000005</v>
      </c>
      <c r="L43" s="2">
        <f t="shared" ref="L43" si="143">PRODUCT(1-K43,$B$2)</f>
        <v>80.777554483308421</v>
      </c>
      <c r="M43" s="17">
        <v>0.94844859999999998</v>
      </c>
      <c r="N43" s="2">
        <f t="shared" ref="N43" si="144">PRODUCT(1-M43,$B$2)</f>
        <v>47.072848951093903</v>
      </c>
      <c r="O43" s="5"/>
      <c r="P43" s="5">
        <f t="shared" si="2"/>
        <v>97.356492772313544</v>
      </c>
      <c r="Q43" s="5">
        <f t="shared" si="116"/>
        <v>55.7740924521365</v>
      </c>
      <c r="R43" s="5">
        <f t="shared" si="3"/>
        <v>43.600053520356163</v>
      </c>
      <c r="S43" s="5">
        <f t="shared" si="4"/>
        <v>33.413569084213307</v>
      </c>
      <c r="T43" s="5">
        <f t="shared" si="5"/>
        <v>27.059102440315097</v>
      </c>
      <c r="U43" s="5">
        <f t="shared" si="6"/>
        <v>15.768601192158298</v>
      </c>
      <c r="V43" s="5"/>
      <c r="W43" s="5"/>
      <c r="X43" s="5"/>
      <c r="Y43" s="5"/>
      <c r="Z43" s="5"/>
      <c r="AA43" s="5"/>
      <c r="AB43" s="5"/>
      <c r="AC43" s="5"/>
      <c r="AD43" s="5"/>
      <c r="AE43" s="5"/>
      <c r="AF43" s="5"/>
      <c r="AG43" s="5"/>
      <c r="AH43" s="5"/>
      <c r="AI43" s="5"/>
      <c r="AJ43" s="5"/>
      <c r="AK43" s="5"/>
    </row>
    <row r="44" spans="1:37" ht="12" customHeight="1" x14ac:dyDescent="0.3">
      <c r="A44" s="1">
        <f t="shared" si="7"/>
        <v>57</v>
      </c>
      <c r="B44" s="6">
        <f t="shared" si="9"/>
        <v>0.3252261523769317</v>
      </c>
      <c r="C44" s="17">
        <v>0.69144240000000001</v>
      </c>
      <c r="D44" s="4">
        <f t="shared" si="8"/>
        <v>281.75151979407048</v>
      </c>
      <c r="E44" s="17">
        <v>0.83403090000000002</v>
      </c>
      <c r="F44" s="4">
        <f t="shared" si="8"/>
        <v>151.55045982939347</v>
      </c>
      <c r="G44" s="17">
        <v>0.87336020000000003</v>
      </c>
      <c r="H44" s="4">
        <f t="shared" ref="H44" si="145">PRODUCT(1-G44,$B$2)</f>
        <v>115.63791044659772</v>
      </c>
      <c r="I44" s="17">
        <v>0.89433770000000001</v>
      </c>
      <c r="J44" s="4">
        <f t="shared" ref="J44" si="146">PRODUCT(1-I44,$B$2)</f>
        <v>96.48284018911545</v>
      </c>
      <c r="K44" s="17">
        <v>0.91055699999999995</v>
      </c>
      <c r="L44" s="2">
        <f t="shared" ref="L44" si="147">PRODUCT(1-K44,$B$2)</f>
        <v>81.672599167679095</v>
      </c>
      <c r="M44" s="17">
        <v>0.95595090000000005</v>
      </c>
      <c r="N44" s="2">
        <f t="shared" ref="N44" si="148">PRODUCT(1-M44,$B$2)</f>
        <v>40.222314636103526</v>
      </c>
      <c r="O44" s="5"/>
      <c r="P44" s="5">
        <f t="shared" si="2"/>
        <v>91.632962708978454</v>
      </c>
      <c r="Q44" s="5">
        <f t="shared" si="116"/>
        <v>49.288172941268385</v>
      </c>
      <c r="R44" s="5">
        <f t="shared" si="3"/>
        <v>37.608472683455169</v>
      </c>
      <c r="S44" s="5">
        <f t="shared" si="4"/>
        <v>31.378742885104412</v>
      </c>
      <c r="T44" s="5">
        <f t="shared" si="5"/>
        <v>26.562065181927668</v>
      </c>
      <c r="U44" s="5">
        <f t="shared" si="6"/>
        <v>13.081348628794295</v>
      </c>
      <c r="V44" s="5"/>
      <c r="W44" s="5"/>
      <c r="X44" s="5"/>
      <c r="Y44" s="5"/>
      <c r="Z44" s="5"/>
      <c r="AA44" s="5"/>
      <c r="AB44" s="5"/>
      <c r="AC44" s="5"/>
      <c r="AD44" s="5"/>
      <c r="AE44" s="5"/>
      <c r="AF44" s="5"/>
      <c r="AG44" s="5"/>
      <c r="AH44" s="5"/>
      <c r="AI44" s="5"/>
      <c r="AJ44" s="5"/>
      <c r="AK44" s="5"/>
    </row>
    <row r="45" spans="1:37" ht="12" customHeight="1" x14ac:dyDescent="0.3">
      <c r="A45" s="1">
        <f t="shared" si="7"/>
        <v>58</v>
      </c>
      <c r="B45" s="6">
        <f t="shared" si="9"/>
        <v>0.31575354599702105</v>
      </c>
      <c r="C45" s="17">
        <v>0.71060749999999995</v>
      </c>
      <c r="D45" s="4">
        <f t="shared" si="8"/>
        <v>264.25139647185989</v>
      </c>
      <c r="E45" s="17">
        <v>0.83436290000000002</v>
      </c>
      <c r="F45" s="4">
        <f t="shared" si="8"/>
        <v>151.24730247863747</v>
      </c>
      <c r="G45" s="17">
        <v>0.87198580000000003</v>
      </c>
      <c r="H45" s="4">
        <f t="shared" ref="H45" si="149">PRODUCT(1-G45,$B$2)</f>
        <v>116.89290882876354</v>
      </c>
      <c r="I45" s="17">
        <v>0.89872090000000004</v>
      </c>
      <c r="J45" s="4">
        <f t="shared" ref="J45" si="150">PRODUCT(1-I45,$B$2)</f>
        <v>92.480432659495762</v>
      </c>
      <c r="K45" s="17">
        <v>0.92335100000000003</v>
      </c>
      <c r="L45" s="2">
        <f t="shared" ref="L45" si="151">PRODUCT(1-K45,$B$2)</f>
        <v>69.990083668967145</v>
      </c>
      <c r="M45" s="17">
        <v>0.95651339999999996</v>
      </c>
      <c r="N45" s="2">
        <f t="shared" ref="N45" si="152">PRODUCT(1-M45,$B$2)</f>
        <v>39.708682076464285</v>
      </c>
      <c r="O45" s="5"/>
      <c r="P45" s="5">
        <f t="shared" si="2"/>
        <v>83.438315470654459</v>
      </c>
      <c r="Q45" s="5">
        <f t="shared" si="116"/>
        <v>47.756872080113808</v>
      </c>
      <c r="R45" s="5">
        <f t="shared" si="3"/>
        <v>36.909350464588577</v>
      </c>
      <c r="S45" s="5">
        <f t="shared" si="4"/>
        <v>29.201024547574502</v>
      </c>
      <c r="T45" s="5">
        <f t="shared" si="5"/>
        <v>22.099617103104571</v>
      </c>
      <c r="U45" s="5">
        <f t="shared" si="6"/>
        <v>12.538157172511951</v>
      </c>
      <c r="V45" s="5"/>
      <c r="W45" s="5"/>
      <c r="X45" s="5"/>
      <c r="Y45" s="5"/>
      <c r="Z45" s="5"/>
      <c r="AA45" s="5"/>
      <c r="AB45" s="5"/>
      <c r="AC45" s="5"/>
      <c r="AD45" s="5"/>
      <c r="AE45" s="5"/>
      <c r="AF45" s="5"/>
      <c r="AG45" s="5"/>
      <c r="AH45" s="5"/>
      <c r="AI45" s="5"/>
      <c r="AJ45" s="5"/>
      <c r="AK45" s="5"/>
    </row>
    <row r="46" spans="1:37" ht="12" customHeight="1" x14ac:dyDescent="0.3">
      <c r="A46" s="1">
        <f t="shared" si="7"/>
        <v>59</v>
      </c>
      <c r="B46" s="6">
        <f t="shared" si="9"/>
        <v>0.30655684077380685</v>
      </c>
      <c r="C46" s="17">
        <v>0.70244720000000005</v>
      </c>
      <c r="D46" s="4">
        <f t="shared" si="8"/>
        <v>271.70276674105929</v>
      </c>
      <c r="E46" s="17">
        <v>0.83528800000000003</v>
      </c>
      <c r="F46" s="4">
        <f t="shared" si="8"/>
        <v>150.40257095699775</v>
      </c>
      <c r="G46" s="17">
        <v>0.87774730000000001</v>
      </c>
      <c r="H46" s="4">
        <f t="shared" ref="H46" si="153">PRODUCT(1-G46,$B$2)</f>
        <v>111.63194173123124</v>
      </c>
      <c r="I46" s="17">
        <v>0.90217480000000005</v>
      </c>
      <c r="J46" s="4">
        <f t="shared" ref="J46" si="154">PRODUCT(1-I46,$B$2)</f>
        <v>89.326591774627772</v>
      </c>
      <c r="K46" s="17">
        <v>0.91475110000000004</v>
      </c>
      <c r="L46" s="2">
        <f t="shared" ref="L46" si="155">PRODUCT(1-K46,$B$2)</f>
        <v>77.842863490553214</v>
      </c>
      <c r="M46" s="17">
        <v>0.95171150000000004</v>
      </c>
      <c r="N46" s="2">
        <f t="shared" ref="N46" si="156">PRODUCT(1-M46,$B$2)</f>
        <v>44.093414855365609</v>
      </c>
      <c r="O46" s="5"/>
      <c r="P46" s="5">
        <f t="shared" si="2"/>
        <v>83.292341801641697</v>
      </c>
      <c r="Q46" s="5">
        <f t="shared" si="116"/>
        <v>46.106936996835543</v>
      </c>
      <c r="R46" s="5">
        <f t="shared" si="3"/>
        <v>34.221535386571936</v>
      </c>
      <c r="S46" s="5">
        <f t="shared" si="4"/>
        <v>27.383677771521409</v>
      </c>
      <c r="T46" s="5">
        <f t="shared" si="5"/>
        <v>23.863262308450704</v>
      </c>
      <c r="U46" s="5">
        <f t="shared" si="6"/>
        <v>13.517137956989725</v>
      </c>
      <c r="V46" s="5"/>
      <c r="W46" s="5"/>
      <c r="X46" s="5"/>
      <c r="Y46" s="5"/>
      <c r="Z46" s="5"/>
      <c r="AA46" s="5"/>
      <c r="AB46" s="5"/>
      <c r="AC46" s="5"/>
      <c r="AD46" s="5"/>
      <c r="AE46" s="5"/>
      <c r="AF46" s="5"/>
      <c r="AG46" s="5"/>
      <c r="AH46" s="5"/>
      <c r="AI46" s="5"/>
      <c r="AJ46" s="5"/>
      <c r="AK46" s="5"/>
    </row>
    <row r="47" spans="1:37" ht="12" customHeight="1" x14ac:dyDescent="0.3">
      <c r="A47" s="1">
        <f t="shared" si="7"/>
        <v>60</v>
      </c>
      <c r="B47" s="6">
        <f t="shared" si="9"/>
        <v>0.29762800075126877</v>
      </c>
      <c r="C47" s="17">
        <v>0.71095980000000003</v>
      </c>
      <c r="D47" s="4">
        <f t="shared" si="8"/>
        <v>263.92970269272928</v>
      </c>
      <c r="E47" s="17">
        <v>0.83469439999999995</v>
      </c>
      <c r="F47" s="4">
        <f t="shared" si="8"/>
        <v>150.94460169015676</v>
      </c>
      <c r="G47" s="17">
        <v>0.88253550000000003</v>
      </c>
      <c r="H47" s="4">
        <f t="shared" ref="H47" si="157">PRODUCT(1-G47,$B$2)</f>
        <v>107.25971875867126</v>
      </c>
      <c r="I47" s="17">
        <v>0.90662189999999998</v>
      </c>
      <c r="J47" s="4">
        <f t="shared" ref="J47" si="158">PRODUCT(1-I47,$B$2)</f>
        <v>85.265835586233166</v>
      </c>
      <c r="K47" s="17">
        <v>0.92382679999999995</v>
      </c>
      <c r="L47" s="2">
        <f t="shared" ref="L47" si="159">PRODUCT(1-K47,$B$2)</f>
        <v>69.55561900785365</v>
      </c>
      <c r="M47" s="17">
        <v>0.9517061</v>
      </c>
      <c r="N47" s="2">
        <f t="shared" ref="N47" si="160">PRODUCT(1-M47,$B$2)</f>
        <v>44.098345727938188</v>
      </c>
      <c r="O47" s="5"/>
      <c r="P47" s="5">
        <f t="shared" si="2"/>
        <v>78.552869751313779</v>
      </c>
      <c r="Q47" s="5">
        <f t="shared" si="116"/>
        <v>44.925340025237944</v>
      </c>
      <c r="R47" s="5">
        <f t="shared" si="3"/>
        <v>31.923495655286686</v>
      </c>
      <c r="S47" s="5">
        <f t="shared" si="4"/>
        <v>25.377500177916964</v>
      </c>
      <c r="T47" s="5">
        <f t="shared" si="5"/>
        <v>20.701699826324433</v>
      </c>
      <c r="U47" s="5">
        <f t="shared" si="6"/>
        <v>13.124902475444497</v>
      </c>
      <c r="V47" s="5"/>
      <c r="W47" s="5"/>
      <c r="X47" s="5"/>
      <c r="Y47" s="5"/>
      <c r="Z47" s="5"/>
      <c r="AA47" s="5"/>
      <c r="AB47" s="5"/>
      <c r="AC47" s="5"/>
      <c r="AD47" s="5"/>
      <c r="AE47" s="5"/>
      <c r="AF47" s="5"/>
      <c r="AG47" s="5"/>
      <c r="AH47" s="5"/>
      <c r="AI47" s="5"/>
      <c r="AJ47" s="5"/>
      <c r="AK47" s="5"/>
    </row>
    <row r="48" spans="1:37" ht="12" customHeight="1" x14ac:dyDescent="0.3">
      <c r="A48" s="1">
        <f t="shared" si="7"/>
        <v>61</v>
      </c>
      <c r="B48" s="6">
        <f t="shared" si="9"/>
        <v>0.28895922403035801</v>
      </c>
      <c r="C48" s="17">
        <v>0.73941539999999994</v>
      </c>
      <c r="D48" s="4">
        <f t="shared" si="8"/>
        <v>237.94619573437814</v>
      </c>
      <c r="E48" s="17">
        <v>0.8496399</v>
      </c>
      <c r="F48" s="4">
        <f t="shared" si="8"/>
        <v>137.29749872110884</v>
      </c>
      <c r="G48" s="17">
        <v>0.88571759999999999</v>
      </c>
      <c r="H48" s="4">
        <f t="shared" ref="H48" si="161">PRODUCT(1-G48,$B$2)</f>
        <v>104.35406512662104</v>
      </c>
      <c r="I48" s="17">
        <v>0.89877600000000002</v>
      </c>
      <c r="J48" s="4">
        <f t="shared" ref="J48" si="162">PRODUCT(1-I48,$B$2)</f>
        <v>92.430119496764902</v>
      </c>
      <c r="K48" s="17">
        <v>0.92255690000000001</v>
      </c>
      <c r="L48" s="2">
        <f t="shared" ref="L48" si="163">PRODUCT(1-K48,$B$2)</f>
        <v>70.715195874495308</v>
      </c>
      <c r="M48" s="17">
        <v>0.95733270000000004</v>
      </c>
      <c r="N48" s="2">
        <f t="shared" ref="N48" si="164">PRODUCT(1-M48,$B$2)</f>
        <v>38.96055913226423</v>
      </c>
      <c r="O48" s="5"/>
      <c r="P48" s="5">
        <f t="shared" si="2"/>
        <v>68.756748080381584</v>
      </c>
      <c r="Q48" s="5">
        <f t="shared" si="116"/>
        <v>39.673378691760682</v>
      </c>
      <c r="R48" s="5">
        <f t="shared" si="3"/>
        <v>30.154069683401858</v>
      </c>
      <c r="S48" s="5">
        <f t="shared" si="4"/>
        <v>26.708535606818451</v>
      </c>
      <c r="T48" s="5">
        <f t="shared" si="5"/>
        <v>20.433808127048938</v>
      </c>
      <c r="U48" s="5">
        <f t="shared" si="6"/>
        <v>11.258012934647951</v>
      </c>
      <c r="V48" s="5"/>
      <c r="W48" s="5"/>
      <c r="X48" s="5"/>
      <c r="Y48" s="5"/>
      <c r="Z48" s="5"/>
      <c r="AA48" s="5"/>
      <c r="AB48" s="5"/>
      <c r="AC48" s="5"/>
      <c r="AD48" s="5"/>
      <c r="AE48" s="5"/>
      <c r="AF48" s="5"/>
      <c r="AG48" s="5"/>
      <c r="AH48" s="5"/>
      <c r="AI48" s="5"/>
      <c r="AJ48" s="5"/>
      <c r="AK48" s="5"/>
    </row>
    <row r="49" spans="1:37" ht="12" customHeight="1" x14ac:dyDescent="0.3">
      <c r="A49" s="1">
        <f t="shared" si="7"/>
        <v>62</v>
      </c>
      <c r="B49" s="6">
        <f t="shared" si="9"/>
        <v>0.28054293595180391</v>
      </c>
      <c r="C49" s="17">
        <v>0.72698960000000001</v>
      </c>
      <c r="D49" s="4">
        <f t="shared" si="8"/>
        <v>249.29249877360692</v>
      </c>
      <c r="E49" s="17">
        <v>0.84950170000000003</v>
      </c>
      <c r="F49" s="4">
        <f t="shared" si="8"/>
        <v>137.42369253398377</v>
      </c>
      <c r="G49" s="17">
        <v>0.89227089999999998</v>
      </c>
      <c r="H49" s="4">
        <f t="shared" ref="H49" si="165">PRODUCT(1-G49,$B$2)</f>
        <v>98.370086010026668</v>
      </c>
      <c r="I49" s="17">
        <v>0.8984955</v>
      </c>
      <c r="J49" s="4">
        <f t="shared" ref="J49" si="166">PRODUCT(1-I49,$B$2)</f>
        <v>92.686250933171721</v>
      </c>
      <c r="K49" s="17">
        <v>0.91859279999999999</v>
      </c>
      <c r="L49" s="2">
        <f t="shared" ref="L49" si="167">PRODUCT(1-K49,$B$2)</f>
        <v>74.334912905013056</v>
      </c>
      <c r="M49" s="17">
        <v>0.95905890000000005</v>
      </c>
      <c r="N49" s="2">
        <f t="shared" ref="N49" si="168">PRODUCT(1-M49,$B$2)</f>
        <v>37.384323533243084</v>
      </c>
      <c r="O49" s="5"/>
      <c r="P49" s="5">
        <f t="shared" si="2"/>
        <v>69.937249516709159</v>
      </c>
      <c r="Q49" s="5">
        <f t="shared" si="116"/>
        <v>38.553246172821801</v>
      </c>
      <c r="R49" s="5">
        <f t="shared" si="3"/>
        <v>27.597032739084352</v>
      </c>
      <c r="S49" s="5">
        <f t="shared" si="4"/>
        <v>26.002472959157618</v>
      </c>
      <c r="T49" s="5">
        <f t="shared" si="5"/>
        <v>20.854134710093998</v>
      </c>
      <c r="U49" s="5">
        <f t="shared" si="6"/>
        <v>10.48790788258813</v>
      </c>
      <c r="V49" s="5"/>
      <c r="W49" s="5"/>
      <c r="X49" s="5"/>
      <c r="Y49" s="5"/>
      <c r="Z49" s="5"/>
      <c r="AA49" s="5"/>
      <c r="AB49" s="5"/>
      <c r="AC49" s="5"/>
      <c r="AD49" s="5"/>
      <c r="AE49" s="5"/>
      <c r="AF49" s="5"/>
      <c r="AG49" s="5"/>
      <c r="AH49" s="5"/>
      <c r="AI49" s="5"/>
      <c r="AJ49" s="5"/>
      <c r="AK49" s="5"/>
    </row>
    <row r="50" spans="1:37" ht="12" customHeight="1" x14ac:dyDescent="0.3">
      <c r="A50" s="1">
        <f t="shared" si="7"/>
        <v>63</v>
      </c>
      <c r="B50" s="6">
        <f t="shared" si="9"/>
        <v>0.27237178247747951</v>
      </c>
      <c r="C50" s="17">
        <v>0.75233950000000005</v>
      </c>
      <c r="D50" s="4">
        <f t="shared" si="8"/>
        <v>226.14488273165003</v>
      </c>
      <c r="E50" s="17">
        <v>0.86774709999999999</v>
      </c>
      <c r="F50" s="4">
        <f t="shared" si="8"/>
        <v>120.76336986084033</v>
      </c>
      <c r="G50" s="17">
        <v>0.88762649999999998</v>
      </c>
      <c r="H50" s="4">
        <f t="shared" ref="H50" si="169">PRODUCT(1-G50,$B$2)</f>
        <v>102.61100167222905</v>
      </c>
      <c r="I50" s="17">
        <v>0.91268669999999996</v>
      </c>
      <c r="J50" s="4">
        <f t="shared" ref="J50" si="170">PRODUCT(1-I50,$B$2)</f>
        <v>79.727917812543339</v>
      </c>
      <c r="K50" s="17">
        <v>0.9256008</v>
      </c>
      <c r="L50" s="2">
        <f t="shared" ref="L50" si="171">PRODUCT(1-K50,$B$2)</f>
        <v>67.935736055320007</v>
      </c>
      <c r="M50" s="17">
        <v>0.95245999999999997</v>
      </c>
      <c r="N50" s="2">
        <f t="shared" ref="N50" si="172">PRODUCT(1-M50,$B$2)</f>
        <v>43.409941129338954</v>
      </c>
      <c r="O50" s="5"/>
      <c r="P50" s="5">
        <f t="shared" si="2"/>
        <v>61.595484807780096</v>
      </c>
      <c r="Q50" s="5">
        <f t="shared" si="116"/>
        <v>32.892534306984203</v>
      </c>
      <c r="R50" s="5">
        <f t="shared" si="3"/>
        <v>27.948341427264658</v>
      </c>
      <c r="S50" s="5">
        <f t="shared" si="4"/>
        <v>21.715635087820417</v>
      </c>
      <c r="T50" s="5">
        <f t="shared" si="5"/>
        <v>18.503777523307082</v>
      </c>
      <c r="U50" s="5">
        <f t="shared" si="6"/>
        <v>11.8236430426405</v>
      </c>
      <c r="V50" s="5"/>
      <c r="W50" s="5"/>
      <c r="X50" s="5"/>
      <c r="Y50" s="5"/>
      <c r="Z50" s="5"/>
      <c r="AA50" s="5"/>
      <c r="AB50" s="5"/>
      <c r="AC50" s="5"/>
      <c r="AD50" s="5"/>
      <c r="AE50" s="5"/>
      <c r="AF50" s="5"/>
      <c r="AG50" s="5"/>
      <c r="AH50" s="5"/>
      <c r="AI50" s="5"/>
      <c r="AJ50" s="5"/>
      <c r="AK50" s="5"/>
    </row>
    <row r="51" spans="1:37" ht="12" customHeight="1" x14ac:dyDescent="0.3">
      <c r="A51" s="1">
        <f t="shared" si="7"/>
        <v>64</v>
      </c>
      <c r="B51" s="6">
        <f t="shared" si="9"/>
        <v>0.26443862376454319</v>
      </c>
      <c r="C51" s="17">
        <v>0.75553800000000004</v>
      </c>
      <c r="D51" s="4">
        <f t="shared" si="8"/>
        <v>223.22425385697207</v>
      </c>
      <c r="E51" s="17">
        <v>0.86673469999999997</v>
      </c>
      <c r="F51" s="4">
        <f t="shared" si="8"/>
        <v>121.68781715573607</v>
      </c>
      <c r="G51" s="17">
        <v>0.89273970000000002</v>
      </c>
      <c r="H51" s="4">
        <f t="shared" ref="H51" si="173">PRODUCT(1-G51,$B$2)</f>
        <v>97.942013220766341</v>
      </c>
      <c r="I51" s="17">
        <v>0.92009370000000001</v>
      </c>
      <c r="J51" s="4">
        <f t="shared" ref="J51" si="174">PRODUCT(1-I51,$B$2)</f>
        <v>72.964404267212771</v>
      </c>
      <c r="K51" s="17">
        <v>0.92759309999999995</v>
      </c>
      <c r="L51" s="2">
        <f t="shared" ref="L51" si="175">PRODUCT(1-K51,$B$2)</f>
        <v>66.116518013418869</v>
      </c>
      <c r="M51" s="17">
        <v>0.95667310000000005</v>
      </c>
      <c r="N51" s="2">
        <f t="shared" ref="N51" si="176">PRODUCT(1-M51,$B$2)</f>
        <v>39.562856085754156</v>
      </c>
      <c r="O51" s="5"/>
      <c r="P51" s="5">
        <f t="shared" si="2"/>
        <v>59.029114480804715</v>
      </c>
      <c r="Q51" s="5">
        <f t="shared" si="116"/>
        <v>32.178958897574212</v>
      </c>
      <c r="R51" s="5">
        <f t="shared" si="3"/>
        <v>25.899651184828144</v>
      </c>
      <c r="S51" s="5">
        <f t="shared" si="4"/>
        <v>19.294606648221507</v>
      </c>
      <c r="T51" s="5">
        <f t="shared" si="5"/>
        <v>17.483761031572115</v>
      </c>
      <c r="U51" s="5">
        <f t="shared" si="6"/>
        <v>10.461947215511511</v>
      </c>
      <c r="V51" s="5"/>
      <c r="W51" s="5"/>
      <c r="X51" s="5"/>
      <c r="Y51" s="5"/>
      <c r="Z51" s="5"/>
      <c r="AA51" s="5"/>
      <c r="AB51" s="5"/>
      <c r="AC51" s="5"/>
      <c r="AD51" s="5"/>
      <c r="AE51" s="5"/>
      <c r="AF51" s="5"/>
      <c r="AG51" s="5"/>
      <c r="AH51" s="5"/>
      <c r="AI51" s="5"/>
      <c r="AJ51" s="5"/>
      <c r="AK51" s="5"/>
    </row>
    <row r="52" spans="1:37" ht="12" customHeight="1" x14ac:dyDescent="0.3">
      <c r="A52" s="1">
        <f t="shared" si="7"/>
        <v>65</v>
      </c>
      <c r="B52" s="6">
        <f t="shared" si="9"/>
        <v>0.25673652792674095</v>
      </c>
      <c r="C52" s="17">
        <v>0.93766720000000003</v>
      </c>
      <c r="D52" s="4">
        <f t="shared" si="8"/>
        <v>56.917609979529999</v>
      </c>
      <c r="E52" s="17">
        <v>0.98223749999999999</v>
      </c>
      <c r="F52" s="4">
        <f t="shared" si="8"/>
        <v>16.21937482772157</v>
      </c>
      <c r="G52" s="17">
        <v>0.9888422</v>
      </c>
      <c r="H52" s="4">
        <f t="shared" ref="H52" si="177">PRODUCT(1-G52,$B$2)</f>
        <v>10.188461109233019</v>
      </c>
      <c r="I52" s="17">
        <v>0.98984830000000001</v>
      </c>
      <c r="J52" s="4">
        <f t="shared" ref="J52" si="178">PRODUCT(1-I52,$B$2)</f>
        <v>9.2697664990052466</v>
      </c>
      <c r="K52" s="17">
        <v>0.98658809999999997</v>
      </c>
      <c r="L52" s="2">
        <f t="shared" ref="L52" si="179">PRODUCT(1-K52,$B$2)</f>
        <v>12.246735158447249</v>
      </c>
      <c r="M52" s="17">
        <v>0.99037370000000002</v>
      </c>
      <c r="N52" s="2">
        <f t="shared" ref="N52" si="180">PRODUCT(1-M52,$B$2)</f>
        <v>8.7900108601883531</v>
      </c>
      <c r="O52" s="5"/>
      <c r="P52" s="5">
        <f t="shared" si="2"/>
        <v>14.612829564032953</v>
      </c>
      <c r="Q52" s="5">
        <f t="shared" si="116"/>
        <v>4.1641059784116177</v>
      </c>
      <c r="R52" s="5">
        <f t="shared" si="3"/>
        <v>2.6157501301011172</v>
      </c>
      <c r="S52" s="5">
        <f t="shared" si="4"/>
        <v>2.379887665646228</v>
      </c>
      <c r="T52" s="5">
        <f t="shared" si="5"/>
        <v>3.1441842630180927</v>
      </c>
      <c r="U52" s="5">
        <f t="shared" si="6"/>
        <v>2.2567168686831032</v>
      </c>
      <c r="V52" s="5"/>
      <c r="W52" s="5"/>
      <c r="X52" s="5"/>
      <c r="Y52" s="5"/>
      <c r="Z52" s="5"/>
      <c r="AA52" s="5"/>
      <c r="AB52" s="5"/>
      <c r="AC52" s="5"/>
      <c r="AD52" s="5"/>
      <c r="AE52" s="5"/>
      <c r="AF52" s="5"/>
      <c r="AG52" s="5"/>
      <c r="AH52" s="5"/>
      <c r="AI52" s="5"/>
      <c r="AJ52" s="5"/>
      <c r="AK52" s="5"/>
    </row>
    <row r="53" spans="1:37" ht="12" customHeight="1" x14ac:dyDescent="0.3">
      <c r="A53" s="1">
        <f t="shared" si="7"/>
        <v>66</v>
      </c>
      <c r="B53" s="6">
        <f t="shared" si="9"/>
        <v>0.24925876497741842</v>
      </c>
      <c r="C53" s="17">
        <v>0.95299009999999995</v>
      </c>
      <c r="D53" s="4">
        <f t="shared" si="8"/>
        <v>42.925893805134884</v>
      </c>
      <c r="E53" s="17">
        <v>0.98908470000000004</v>
      </c>
      <c r="F53" s="4">
        <f t="shared" si="8"/>
        <v>9.9670284057440384</v>
      </c>
      <c r="G53" s="17">
        <v>0.99241270000000004</v>
      </c>
      <c r="H53" s="4">
        <f t="shared" ref="H53" si="181">PRODUCT(1-G53,$B$2)</f>
        <v>6.9281499017802206</v>
      </c>
      <c r="I53" s="17">
        <v>0.98953340000000001</v>
      </c>
      <c r="J53" s="4">
        <f t="shared" ref="J53" si="182">PRODUCT(1-I53,$B$2)</f>
        <v>9.5573094199482238</v>
      </c>
      <c r="K53" s="17">
        <v>0.99309009999999998</v>
      </c>
      <c r="L53" s="2">
        <f t="shared" ref="L53" si="183">PRODUCT(1-K53,$B$2)</f>
        <v>6.3095993312919676</v>
      </c>
      <c r="M53" s="17">
        <v>0.99441679999999999</v>
      </c>
      <c r="N53" s="2">
        <f t="shared" ref="N53" si="184">PRODUCT(1-M53,$B$2)</f>
        <v>5.0981569901835417</v>
      </c>
      <c r="O53" s="5"/>
      <c r="P53" s="5">
        <f t="shared" si="2"/>
        <v>10.699655275419737</v>
      </c>
      <c r="Q53" s="5">
        <f t="shared" si="116"/>
        <v>2.4843691909106065</v>
      </c>
      <c r="R53" s="5">
        <f t="shared" si="3"/>
        <v>1.7269020880961605</v>
      </c>
      <c r="S53" s="5">
        <f t="shared" si="4"/>
        <v>2.3822431425233415</v>
      </c>
      <c r="T53" s="5">
        <f t="shared" si="5"/>
        <v>1.5727229368201809</v>
      </c>
      <c r="U53" s="5">
        <f t="shared" si="6"/>
        <v>1.2707603150341422</v>
      </c>
      <c r="V53" s="5"/>
      <c r="W53" s="5"/>
      <c r="X53" s="5"/>
      <c r="Y53" s="5"/>
      <c r="Z53" s="5"/>
      <c r="AA53" s="5"/>
      <c r="AB53" s="5"/>
      <c r="AC53" s="5"/>
      <c r="AD53" s="5"/>
      <c r="AE53" s="5"/>
      <c r="AF53" s="5"/>
      <c r="AG53" s="5"/>
      <c r="AH53" s="5"/>
      <c r="AI53" s="5"/>
      <c r="AJ53" s="5"/>
      <c r="AK53" s="5"/>
    </row>
    <row r="54" spans="1:37" ht="12" customHeight="1" x14ac:dyDescent="0.3">
      <c r="A54" s="1">
        <f t="shared" si="7"/>
        <v>67</v>
      </c>
      <c r="B54" s="6">
        <f t="shared" si="9"/>
        <v>0.24199880094894993</v>
      </c>
      <c r="C54" s="17">
        <v>0.95029129999999995</v>
      </c>
      <c r="D54" s="4">
        <f t="shared" si="8"/>
        <v>45.390234341943042</v>
      </c>
      <c r="E54" s="17">
        <v>0.98928510000000003</v>
      </c>
      <c r="F54" s="4">
        <f t="shared" si="8"/>
        <v>9.7840382458298798</v>
      </c>
      <c r="G54" s="17">
        <v>0.99014340000000001</v>
      </c>
      <c r="H54" s="4">
        <f t="shared" ref="H54" si="185">PRODUCT(1-G54,$B$2)</f>
        <v>9.0003034441615863</v>
      </c>
      <c r="I54" s="17">
        <v>0.996973</v>
      </c>
      <c r="J54" s="4">
        <f t="shared" ref="J54" si="186">PRODUCT(1-I54,$B$2)</f>
        <v>2.7640280142723817</v>
      </c>
      <c r="K54" s="17">
        <v>0.99328179999999999</v>
      </c>
      <c r="L54" s="2">
        <f t="shared" ref="L54" si="187">PRODUCT(1-K54,$B$2)</f>
        <v>6.1345533549668732</v>
      </c>
      <c r="M54" s="17">
        <v>0.99401470000000003</v>
      </c>
      <c r="N54" s="2">
        <f t="shared" ref="N54" si="188">PRODUCT(1-M54,$B$2)</f>
        <v>5.4653243719274522</v>
      </c>
      <c r="O54" s="5"/>
      <c r="P54" s="5">
        <f t="shared" si="2"/>
        <v>10.984382285542067</v>
      </c>
      <c r="Q54" s="5">
        <f t="shared" si="116"/>
        <v>2.3677255239294985</v>
      </c>
      <c r="R54" s="5">
        <f t="shared" si="3"/>
        <v>2.178062641663808</v>
      </c>
      <c r="S54" s="5">
        <f t="shared" si="4"/>
        <v>0.6688914652432234</v>
      </c>
      <c r="T54" s="5">
        <f t="shared" si="5"/>
        <v>1.4845545562593414</v>
      </c>
      <c r="U54" s="5">
        <f t="shared" si="6"/>
        <v>1.3226019448035162</v>
      </c>
      <c r="V54" s="5"/>
      <c r="W54" s="5"/>
      <c r="X54" s="5"/>
      <c r="Y54" s="5"/>
      <c r="Z54" s="5"/>
      <c r="AA54" s="5"/>
      <c r="AB54" s="5"/>
      <c r="AC54" s="5"/>
      <c r="AD54" s="5"/>
      <c r="AE54" s="5"/>
      <c r="AF54" s="5"/>
      <c r="AG54" s="5"/>
      <c r="AH54" s="5"/>
      <c r="AI54" s="5"/>
      <c r="AJ54" s="5"/>
      <c r="AK54" s="5"/>
    </row>
    <row r="55" spans="1:37" ht="12" customHeight="1" x14ac:dyDescent="0.3">
      <c r="A55" s="1">
        <f t="shared" si="7"/>
        <v>68</v>
      </c>
      <c r="B55" s="6">
        <f t="shared" si="9"/>
        <v>0.23495029218344654</v>
      </c>
      <c r="C55" s="17">
        <v>0.96977409999999997</v>
      </c>
      <c r="D55" s="4">
        <f t="shared" si="8"/>
        <v>27.600011350048103</v>
      </c>
      <c r="E55" s="17">
        <v>0.98867470000000002</v>
      </c>
      <c r="F55" s="4">
        <f t="shared" si="8"/>
        <v>10.341409471436716</v>
      </c>
      <c r="G55" s="17">
        <v>0.99436029999999997</v>
      </c>
      <c r="H55" s="4">
        <f t="shared" ref="H55" si="189">PRODUCT(1-G55,$B$2)</f>
        <v>5.1497485272851042</v>
      </c>
      <c r="I55" s="17">
        <v>0.99309970000000003</v>
      </c>
      <c r="J55" s="4">
        <f t="shared" ref="J55" si="190">PRODUCT(1-I55,$B$2)</f>
        <v>6.3008333356074075</v>
      </c>
      <c r="K55" s="17">
        <v>0.99344949999999999</v>
      </c>
      <c r="L55" s="2">
        <f t="shared" ref="L55" si="191">PRODUCT(1-K55,$B$2)</f>
        <v>5.981422367853078</v>
      </c>
      <c r="M55" s="17">
        <v>0.99452070000000004</v>
      </c>
      <c r="N55" s="2">
        <f t="shared" ref="N55" si="192">PRODUCT(1-M55,$B$2)</f>
        <v>5.0032833493896778</v>
      </c>
      <c r="O55" s="5"/>
      <c r="P55" s="5">
        <f t="shared" si="2"/>
        <v>6.4846307309602427</v>
      </c>
      <c r="Q55" s="5">
        <f t="shared" si="116"/>
        <v>2.4297171769027179</v>
      </c>
      <c r="R55" s="5">
        <f t="shared" si="3"/>
        <v>1.2099349211569088</v>
      </c>
      <c r="S55" s="5">
        <f t="shared" si="4"/>
        <v>1.4803826332001604</v>
      </c>
      <c r="T55" s="5">
        <f t="shared" si="5"/>
        <v>1.4053369329996834</v>
      </c>
      <c r="U55" s="5">
        <f t="shared" si="6"/>
        <v>1.1755228848156778</v>
      </c>
      <c r="V55" s="5"/>
      <c r="W55" s="5"/>
      <c r="X55" s="5"/>
      <c r="Y55" s="5"/>
      <c r="Z55" s="5"/>
      <c r="AA55" s="5"/>
      <c r="AB55" s="5"/>
      <c r="AC55" s="5"/>
      <c r="AD55" s="5"/>
      <c r="AE55" s="5"/>
      <c r="AF55" s="5"/>
      <c r="AG55" s="5"/>
      <c r="AH55" s="5"/>
      <c r="AI55" s="5"/>
      <c r="AJ55" s="5"/>
      <c r="AK55" s="5"/>
    </row>
    <row r="56" spans="1:37" ht="12" customHeight="1" x14ac:dyDescent="0.3">
      <c r="A56" s="1">
        <f t="shared" si="7"/>
        <v>69</v>
      </c>
      <c r="B56" s="6">
        <f t="shared" si="9"/>
        <v>0.22810707978975392</v>
      </c>
      <c r="C56" s="17">
        <v>0.9653815</v>
      </c>
      <c r="D56" s="4">
        <f t="shared" si="8"/>
        <v>31.611002250442148</v>
      </c>
      <c r="E56" s="17">
        <v>0.99302400000000002</v>
      </c>
      <c r="F56" s="4">
        <f t="shared" si="8"/>
        <v>6.3699568640779898</v>
      </c>
      <c r="G56" s="17">
        <v>0.99644849999999996</v>
      </c>
      <c r="H56" s="4">
        <f t="shared" ref="H56" si="193">PRODUCT(1-G56,$B$2)</f>
        <v>3.2429618409938787</v>
      </c>
      <c r="I56" s="17">
        <v>0.98982340000000002</v>
      </c>
      <c r="J56" s="4">
        <f t="shared" ref="J56" si="194">PRODUCT(1-I56,$B$2)</f>
        <v>9.2925033003119424</v>
      </c>
      <c r="K56" s="17">
        <v>0.98913960000000001</v>
      </c>
      <c r="L56" s="2">
        <f t="shared" ref="L56" si="195">PRODUCT(1-K56,$B$2)</f>
        <v>9.916897867923268</v>
      </c>
      <c r="M56" s="17">
        <v>0.99496150000000005</v>
      </c>
      <c r="N56" s="2">
        <f t="shared" ref="N56" si="196">PRODUCT(1-M56,$B$2)</f>
        <v>4.6007780475425299</v>
      </c>
      <c r="O56" s="5"/>
      <c r="P56" s="5">
        <f t="shared" si="2"/>
        <v>7.2106934125756981</v>
      </c>
      <c r="Q56" s="5">
        <f t="shared" si="116"/>
        <v>1.4530322586515287</v>
      </c>
      <c r="R56" s="5">
        <f t="shared" si="3"/>
        <v>0.73974255541871792</v>
      </c>
      <c r="S56" s="5">
        <f t="shared" si="4"/>
        <v>2.1196857917708081</v>
      </c>
      <c r="T56" s="5">
        <f t="shared" si="5"/>
        <v>2.2621146132252132</v>
      </c>
      <c r="U56" s="5">
        <f t="shared" si="6"/>
        <v>1.0494700451857322</v>
      </c>
      <c r="V56" s="5"/>
      <c r="W56" s="5"/>
      <c r="X56" s="5"/>
      <c r="Y56" s="5"/>
      <c r="Z56" s="5"/>
      <c r="AA56" s="5"/>
      <c r="AB56" s="5"/>
      <c r="AC56" s="5"/>
      <c r="AD56" s="5"/>
      <c r="AE56" s="5"/>
      <c r="AF56" s="5"/>
      <c r="AG56" s="5"/>
      <c r="AH56" s="5"/>
      <c r="AI56" s="5"/>
      <c r="AJ56" s="5"/>
      <c r="AK56" s="5"/>
    </row>
    <row r="57" spans="1:37" ht="12" customHeight="1" x14ac:dyDescent="0.3">
      <c r="A57" s="1">
        <f t="shared" si="7"/>
        <v>70</v>
      </c>
      <c r="B57" s="6">
        <f t="shared" si="9"/>
        <v>0.22146318426189701</v>
      </c>
      <c r="C57" s="17">
        <v>0.9701668</v>
      </c>
      <c r="D57" s="4">
        <f t="shared" si="8"/>
        <v>27.241427339078552</v>
      </c>
      <c r="E57" s="17">
        <v>0.99028139999999998</v>
      </c>
      <c r="F57" s="4">
        <f t="shared" si="8"/>
        <v>8.8742922561967674</v>
      </c>
      <c r="G57" s="17">
        <v>0.99319999999999997</v>
      </c>
      <c r="H57" s="4">
        <f t="shared" ref="H57" si="197">PRODUCT(1-G57,$B$2)</f>
        <v>6.2092469431953292</v>
      </c>
      <c r="I57" s="17">
        <v>0.9869156</v>
      </c>
      <c r="J57" s="4">
        <f t="shared" ref="J57" si="198">PRODUCT(1-I57,$B$2)</f>
        <v>11.947686868168324</v>
      </c>
      <c r="K57" s="17">
        <v>0.99205860000000001</v>
      </c>
      <c r="L57" s="2">
        <f t="shared" ref="L57" si="199">PRODUCT(1-K57,$B$2)</f>
        <v>7.2514873051016329</v>
      </c>
      <c r="M57" s="17">
        <v>0.99476209999999998</v>
      </c>
      <c r="N57" s="2">
        <f t="shared" ref="N57" si="200">PRODUCT(1-M57,$B$2)</f>
        <v>4.782855082906293</v>
      </c>
      <c r="O57" s="5"/>
      <c r="P57" s="5">
        <f t="shared" si="2"/>
        <v>6.0329732423514324</v>
      </c>
      <c r="Q57" s="5">
        <f t="shared" si="116"/>
        <v>1.9653290211280305</v>
      </c>
      <c r="R57" s="5">
        <f t="shared" si="3"/>
        <v>1.375119599908488</v>
      </c>
      <c r="S57" s="5">
        <f t="shared" si="4"/>
        <v>2.6459727783886087</v>
      </c>
      <c r="T57" s="5">
        <f t="shared" si="5"/>
        <v>1.6059374692225299</v>
      </c>
      <c r="U57" s="5">
        <f t="shared" si="6"/>
        <v>1.0592263165236271</v>
      </c>
      <c r="V57" s="5"/>
      <c r="W57" s="5"/>
      <c r="X57" s="5"/>
      <c r="Y57" s="5"/>
      <c r="Z57" s="5"/>
      <c r="AA57" s="5"/>
      <c r="AB57" s="5"/>
      <c r="AC57" s="5"/>
      <c r="AD57" s="5"/>
      <c r="AE57" s="5"/>
      <c r="AF57" s="5"/>
      <c r="AG57" s="5"/>
      <c r="AH57" s="5"/>
      <c r="AI57" s="5"/>
      <c r="AJ57" s="5"/>
      <c r="AK57" s="5"/>
    </row>
    <row r="58" spans="1:37" ht="12" customHeight="1" x14ac:dyDescent="0.3">
      <c r="A58" s="1">
        <f t="shared" si="7"/>
        <v>71</v>
      </c>
      <c r="B58" s="6">
        <f t="shared" si="9"/>
        <v>0.21501280025426894</v>
      </c>
      <c r="C58" s="17">
        <v>0.97576430000000003</v>
      </c>
      <c r="D58" s="4">
        <f t="shared" si="8"/>
        <v>22.130212667823272</v>
      </c>
      <c r="E58" s="17">
        <v>0.99483449999999995</v>
      </c>
      <c r="F58" s="4">
        <f t="shared" si="8"/>
        <v>4.7167448654522968</v>
      </c>
      <c r="G58" s="17">
        <v>0.99421800000000005</v>
      </c>
      <c r="H58" s="4">
        <f t="shared" ref="H58" si="201">PRODUCT(1-G58,$B$2)</f>
        <v>5.2796861508169055</v>
      </c>
      <c r="I58" s="17">
        <v>0.99221910000000002</v>
      </c>
      <c r="J58" s="4">
        <f t="shared" ref="J58" si="202">PRODUCT(1-I58,$B$2)</f>
        <v>7.1049308147512074</v>
      </c>
      <c r="K58" s="17">
        <v>0.98796019999999996</v>
      </c>
      <c r="L58" s="2">
        <f t="shared" ref="L58" si="203">PRODUCT(1-K58,$B$2)</f>
        <v>10.993836962747514</v>
      </c>
      <c r="M58" s="17">
        <v>0.99428530000000004</v>
      </c>
      <c r="N58" s="2">
        <f t="shared" ref="N58" si="204">PRODUCT(1-M58,$B$2)</f>
        <v>5.218232868570289</v>
      </c>
      <c r="O58" s="5"/>
      <c r="P58" s="5">
        <f t="shared" si="2"/>
        <v>4.7582789959311773</v>
      </c>
      <c r="Q58" s="5">
        <f t="shared" si="116"/>
        <v>1.0141605216058434</v>
      </c>
      <c r="R58" s="5">
        <f t="shared" si="3"/>
        <v>1.1352001037508253</v>
      </c>
      <c r="S58" s="5">
        <f t="shared" si="4"/>
        <v>1.5276510700925017</v>
      </c>
      <c r="T58" s="5">
        <f t="shared" si="5"/>
        <v>2.3638156708992297</v>
      </c>
      <c r="U58" s="5">
        <f t="shared" si="6"/>
        <v>1.1219868614501645</v>
      </c>
      <c r="V58" s="5"/>
      <c r="W58" s="5"/>
      <c r="X58" s="5"/>
      <c r="Y58" s="5"/>
      <c r="Z58" s="5"/>
      <c r="AA58" s="5"/>
      <c r="AB58" s="5"/>
      <c r="AC58" s="5"/>
      <c r="AD58" s="5"/>
      <c r="AE58" s="5"/>
      <c r="AF58" s="5"/>
      <c r="AG58" s="5"/>
      <c r="AH58" s="5"/>
      <c r="AI58" s="5"/>
      <c r="AJ58" s="5"/>
      <c r="AK58" s="5"/>
    </row>
    <row r="59" spans="1:37" ht="12" customHeight="1" x14ac:dyDescent="0.3">
      <c r="A59" s="1">
        <f t="shared" si="7"/>
        <v>72</v>
      </c>
      <c r="B59" s="6">
        <f t="shared" si="9"/>
        <v>0.20875029150899899</v>
      </c>
      <c r="C59" s="17">
        <v>0.97522540000000002</v>
      </c>
      <c r="D59" s="4">
        <f t="shared" si="8"/>
        <v>22.622295488071508</v>
      </c>
      <c r="E59" s="17">
        <v>0.99485679999999999</v>
      </c>
      <c r="F59" s="4">
        <f t="shared" si="8"/>
        <v>4.6963821879767904</v>
      </c>
      <c r="G59" s="17">
        <v>0.9987222</v>
      </c>
      <c r="H59" s="4">
        <f t="shared" ref="H59" si="205">PRODUCT(1-G59,$B$2)</f>
        <v>1.1667905505904312</v>
      </c>
      <c r="I59" s="17">
        <v>0.99224950000000001</v>
      </c>
      <c r="J59" s="4">
        <f t="shared" ref="J59" si="206">PRODUCT(1-I59,$B$2)</f>
        <v>7.0771718284169358</v>
      </c>
      <c r="K59" s="17">
        <v>0.98523210000000006</v>
      </c>
      <c r="L59" s="2">
        <f t="shared" ref="L59" si="207">PRODUCT(1-K59,$B$2)</f>
        <v>13.484932048884351</v>
      </c>
      <c r="M59" s="17">
        <v>0.99710750000000004</v>
      </c>
      <c r="N59" s="2">
        <f t="shared" ref="N59" si="208">PRODUCT(1-M59,$B$2)</f>
        <v>2.6412127622341464</v>
      </c>
      <c r="O59" s="5"/>
      <c r="P59" s="5">
        <f t="shared" si="2"/>
        <v>4.7224107777376396</v>
      </c>
      <c r="Q59" s="5">
        <f t="shared" si="116"/>
        <v>0.98037115077782544</v>
      </c>
      <c r="R59" s="5">
        <f t="shared" si="3"/>
        <v>0.24356786756569795</v>
      </c>
      <c r="S59" s="5">
        <f t="shared" si="4"/>
        <v>1.4773616822413107</v>
      </c>
      <c r="T59" s="5">
        <f t="shared" si="5"/>
        <v>2.8149834961836513</v>
      </c>
      <c r="U59" s="5">
        <f t="shared" si="6"/>
        <v>0.55135393405366651</v>
      </c>
      <c r="V59" s="5"/>
      <c r="W59" s="5"/>
      <c r="X59" s="5"/>
      <c r="Y59" s="5"/>
      <c r="Z59" s="5"/>
      <c r="AA59" s="5"/>
      <c r="AB59" s="5"/>
      <c r="AC59" s="5"/>
      <c r="AD59" s="5"/>
      <c r="AE59" s="5"/>
      <c r="AF59" s="5"/>
      <c r="AG59" s="5"/>
      <c r="AH59" s="5"/>
      <c r="AI59" s="5"/>
      <c r="AJ59" s="5"/>
      <c r="AK59" s="5"/>
    </row>
    <row r="60" spans="1:37" ht="12" customHeight="1" x14ac:dyDescent="0.3">
      <c r="A60" s="1">
        <f t="shared" si="7"/>
        <v>73</v>
      </c>
      <c r="B60" s="6">
        <f t="shared" si="9"/>
        <v>0.20267018593106698</v>
      </c>
      <c r="C60" s="17">
        <v>0.97865139999999995</v>
      </c>
      <c r="D60" s="4">
        <f t="shared" si="8"/>
        <v>19.493930778161701</v>
      </c>
      <c r="E60" s="17">
        <v>0.99347730000000001</v>
      </c>
      <c r="F60" s="4">
        <f t="shared" si="8"/>
        <v>5.9560375053499941</v>
      </c>
      <c r="G60" s="17">
        <v>0.99296580000000001</v>
      </c>
      <c r="H60" s="4">
        <f t="shared" ref="H60" si="209">PRODUCT(1-G60,$B$2)</f>
        <v>6.4231007129153452</v>
      </c>
      <c r="I60" s="17">
        <v>0.99632889999999996</v>
      </c>
      <c r="J60" s="4">
        <f t="shared" ref="J60" si="210">PRODUCT(1-I60,$B$2)</f>
        <v>3.3521715372300758</v>
      </c>
      <c r="K60" s="17">
        <v>0.99368230000000002</v>
      </c>
      <c r="L60" s="2">
        <f t="shared" ref="L60" si="211">PRODUCT(1-K60,$B$2)</f>
        <v>5.7688469725036553</v>
      </c>
      <c r="M60" s="17">
        <v>0.99723070000000003</v>
      </c>
      <c r="N60" s="2">
        <f t="shared" ref="N60" si="212">PRODUCT(1-M60,$B$2)</f>
        <v>2.5287158176162641</v>
      </c>
      <c r="O60" s="5"/>
      <c r="P60" s="5">
        <f t="shared" si="2"/>
        <v>3.9508385753373809</v>
      </c>
      <c r="Q60" s="5">
        <f t="shared" si="116"/>
        <v>1.2071112286216916</v>
      </c>
      <c r="R60" s="5">
        <f t="shared" si="3"/>
        <v>1.3017710157405218</v>
      </c>
      <c r="S60" s="5">
        <f t="shared" si="4"/>
        <v>0.67938522872325002</v>
      </c>
      <c r="T60" s="5">
        <f t="shared" si="5"/>
        <v>1.1691732885251886</v>
      </c>
      <c r="U60" s="5">
        <f t="shared" si="6"/>
        <v>0.51249530492311823</v>
      </c>
      <c r="V60" s="5"/>
      <c r="W60" s="5"/>
      <c r="X60" s="5"/>
      <c r="Y60" s="5"/>
      <c r="Z60" s="5"/>
      <c r="AA60" s="5"/>
      <c r="AB60" s="5"/>
      <c r="AC60" s="5"/>
      <c r="AD60" s="5"/>
      <c r="AE60" s="5"/>
      <c r="AF60" s="5"/>
      <c r="AG60" s="5"/>
      <c r="AH60" s="5"/>
      <c r="AI60" s="5"/>
      <c r="AJ60" s="5"/>
      <c r="AK60" s="5"/>
    </row>
    <row r="61" spans="1:37" ht="12" customHeight="1" x14ac:dyDescent="0.3">
      <c r="A61" s="1">
        <f t="shared" si="7"/>
        <v>74</v>
      </c>
      <c r="B61" s="6">
        <f t="shared" si="9"/>
        <v>0.19676717080686115</v>
      </c>
      <c r="C61" s="17">
        <v>0.98205379999999998</v>
      </c>
      <c r="D61" s="4">
        <f t="shared" si="8"/>
        <v>16.387115807642896</v>
      </c>
      <c r="E61" s="17">
        <v>0.99380290000000004</v>
      </c>
      <c r="F61" s="4">
        <f t="shared" si="8"/>
        <v>5.658724151716962</v>
      </c>
      <c r="G61" s="17">
        <v>0.99749189999999999</v>
      </c>
      <c r="H61" s="4">
        <f t="shared" ref="H61" si="213">PRODUCT(1-G61,$B$2)</f>
        <v>2.290207685033562</v>
      </c>
      <c r="I61" s="17">
        <v>0.99445050000000001</v>
      </c>
      <c r="J61" s="4">
        <f t="shared" ref="J61" si="214">PRODUCT(1-I61,$B$2)</f>
        <v>5.0673846928326833</v>
      </c>
      <c r="K61" s="17">
        <v>0.99437370000000003</v>
      </c>
      <c r="L61" s="2">
        <f t="shared" ref="L61" si="215">PRODUCT(1-K61,$B$2)</f>
        <v>5.1375126583087605</v>
      </c>
      <c r="M61" s="17">
        <v>0.99183390000000005</v>
      </c>
      <c r="N61" s="2">
        <f t="shared" ref="N61" si="216">PRODUCT(1-M61,$B$2)</f>
        <v>7.4566663915921891</v>
      </c>
      <c r="O61" s="5"/>
      <c r="P61" s="5">
        <f t="shared" si="2"/>
        <v>3.2244464151542842</v>
      </c>
      <c r="Q61" s="5">
        <f t="shared" si="116"/>
        <v>1.1134511417098019</v>
      </c>
      <c r="R61" s="5">
        <f t="shared" si="3"/>
        <v>0.45063768674418497</v>
      </c>
      <c r="S61" s="5">
        <f t="shared" si="4"/>
        <v>0.99709494939868226</v>
      </c>
      <c r="T61" s="5">
        <f t="shared" si="5"/>
        <v>1.0108938307598512</v>
      </c>
      <c r="U61" s="5">
        <f t="shared" si="6"/>
        <v>1.4672271495242013</v>
      </c>
      <c r="V61" s="5"/>
      <c r="W61" s="5"/>
      <c r="X61" s="5"/>
      <c r="Y61" s="5"/>
      <c r="Z61" s="5"/>
      <c r="AA61" s="5"/>
      <c r="AB61" s="5"/>
      <c r="AC61" s="5"/>
      <c r="AD61" s="5"/>
      <c r="AE61" s="5"/>
      <c r="AF61" s="5"/>
      <c r="AG61" s="5"/>
      <c r="AH61" s="5"/>
      <c r="AI61" s="5"/>
      <c r="AJ61" s="5"/>
      <c r="AK61" s="5"/>
    </row>
    <row r="62" spans="1:37" ht="12" customHeight="1" x14ac:dyDescent="0.3">
      <c r="A62" s="1">
        <f t="shared" si="7"/>
        <v>75</v>
      </c>
      <c r="B62" s="6">
        <f t="shared" si="9"/>
        <v>0.19103608816200113</v>
      </c>
      <c r="C62" s="17">
        <v>0.97574479999999997</v>
      </c>
      <c r="D62" s="4">
        <f t="shared" si="8"/>
        <v>22.148018596557488</v>
      </c>
      <c r="E62" s="17">
        <v>0.99424809999999997</v>
      </c>
      <c r="F62" s="4">
        <f t="shared" si="8"/>
        <v>5.2522011018478336</v>
      </c>
      <c r="G62" s="17">
        <v>0.99786870000000005</v>
      </c>
      <c r="H62" s="4">
        <f t="shared" ref="H62" si="217">PRODUCT(1-G62,$B$2)</f>
        <v>1.9461423544164445</v>
      </c>
      <c r="I62" s="17">
        <v>0.99472850000000002</v>
      </c>
      <c r="J62" s="4">
        <f t="shared" ref="J62" si="218">PRODUCT(1-I62,$B$2)</f>
        <v>4.8135360678020511</v>
      </c>
      <c r="K62" s="17">
        <v>0.99373719999999999</v>
      </c>
      <c r="L62" s="2">
        <f t="shared" ref="L62" si="219">PRODUCT(1-K62,$B$2)</f>
        <v>5.7187164346828867</v>
      </c>
      <c r="M62" s="17">
        <v>0.99753820000000004</v>
      </c>
      <c r="N62" s="2">
        <f t="shared" ref="N62" si="220">PRODUCT(1-M62,$B$2)</f>
        <v>2.2479300183467559</v>
      </c>
      <c r="O62" s="5"/>
      <c r="P62" s="5">
        <f t="shared" si="2"/>
        <v>4.2310708332255969</v>
      </c>
      <c r="Q62" s="5">
        <f t="shared" si="116"/>
        <v>1.0033599527371622</v>
      </c>
      <c r="R62" s="5">
        <f t="shared" si="3"/>
        <v>0.37178342239410433</v>
      </c>
      <c r="S62" s="5">
        <f t="shared" si="4"/>
        <v>0.91955910061960489</v>
      </c>
      <c r="T62" s="5">
        <f t="shared" si="5"/>
        <v>1.0924812169895648</v>
      </c>
      <c r="U62" s="5">
        <f t="shared" si="6"/>
        <v>0.42943575716689969</v>
      </c>
      <c r="V62" s="5"/>
      <c r="W62" s="5"/>
      <c r="X62" s="5"/>
      <c r="Y62" s="5"/>
      <c r="Z62" s="5"/>
      <c r="AA62" s="5"/>
      <c r="AB62" s="5"/>
      <c r="AC62" s="5"/>
      <c r="AD62" s="5"/>
      <c r="AE62" s="5"/>
      <c r="AF62" s="5"/>
      <c r="AG62" s="5"/>
      <c r="AH62" s="5"/>
      <c r="AI62" s="5"/>
      <c r="AJ62" s="5"/>
      <c r="AK62" s="5"/>
    </row>
    <row r="63" spans="1:37" ht="12" customHeight="1" x14ac:dyDescent="0.3">
      <c r="A63" s="1">
        <f t="shared" si="7"/>
        <v>76</v>
      </c>
      <c r="B63" s="6">
        <f t="shared" si="9"/>
        <v>0.18547193025437003</v>
      </c>
      <c r="C63" s="17">
        <v>0.98517710000000003</v>
      </c>
      <c r="D63" s="4">
        <f t="shared" si="8"/>
        <v>13.535153899160219</v>
      </c>
      <c r="E63" s="17">
        <v>0.99599819999999994</v>
      </c>
      <c r="F63" s="4">
        <f t="shared" si="8"/>
        <v>3.6541418260704868</v>
      </c>
      <c r="G63" s="17">
        <v>0.99750139999999998</v>
      </c>
      <c r="H63" s="4">
        <f t="shared" ref="H63" si="221">PRODUCT(1-G63,$B$2)</f>
        <v>2.2815330018041022</v>
      </c>
      <c r="I63" s="17">
        <v>0.99321689999999996</v>
      </c>
      <c r="J63" s="4">
        <f t="shared" ref="J63" si="222">PRODUCT(1-I63,$B$2)</f>
        <v>6.1938151382924005</v>
      </c>
      <c r="K63" s="17">
        <v>0.98769790000000002</v>
      </c>
      <c r="L63" s="2">
        <f t="shared" ref="L63" si="223">PRODUCT(1-K63,$B$2)</f>
        <v>11.233349532335712</v>
      </c>
      <c r="M63" s="17">
        <v>0.99744540000000004</v>
      </c>
      <c r="N63" s="2">
        <f t="shared" ref="N63" si="224">PRODUCT(1-M63,$B$2)</f>
        <v>2.3326679766303662</v>
      </c>
      <c r="O63" s="5"/>
      <c r="P63" s="5">
        <f t="shared" si="2"/>
        <v>2.5103911199672089</v>
      </c>
      <c r="Q63" s="5">
        <f t="shared" si="116"/>
        <v>0.67774073790452172</v>
      </c>
      <c r="R63" s="5">
        <f t="shared" si="3"/>
        <v>0.42316032978365392</v>
      </c>
      <c r="S63" s="5">
        <f t="shared" si="4"/>
        <v>1.1487788493378295</v>
      </c>
      <c r="T63" s="5">
        <f t="shared" si="5"/>
        <v>2.0834710209843292</v>
      </c>
      <c r="U63" s="5">
        <f t="shared" si="6"/>
        <v>0.43264443226818972</v>
      </c>
      <c r="V63" s="5"/>
      <c r="W63" s="5"/>
      <c r="X63" s="5"/>
      <c r="Y63" s="5"/>
      <c r="Z63" s="5"/>
      <c r="AA63" s="5"/>
      <c r="AB63" s="5"/>
      <c r="AC63" s="5"/>
      <c r="AD63" s="5"/>
      <c r="AE63" s="5"/>
      <c r="AF63" s="5"/>
      <c r="AG63" s="5"/>
      <c r="AH63" s="5"/>
      <c r="AI63" s="5"/>
      <c r="AJ63" s="5"/>
      <c r="AK63" s="5"/>
    </row>
    <row r="64" spans="1:37" ht="12" customHeight="1" x14ac:dyDescent="0.3">
      <c r="A64" s="1">
        <f t="shared" si="7"/>
        <v>77</v>
      </c>
      <c r="B64" s="6">
        <f t="shared" si="9"/>
        <v>0.18006983519841752</v>
      </c>
      <c r="C64" s="17">
        <v>0.9826317</v>
      </c>
      <c r="D64" s="4">
        <f t="shared" si="8"/>
        <v>15.859421129926325</v>
      </c>
      <c r="E64" s="17">
        <v>0.99530490000000005</v>
      </c>
      <c r="F64" s="4">
        <f t="shared" si="8"/>
        <v>4.2872110769111726</v>
      </c>
      <c r="G64" s="17">
        <v>0.99496419999999997</v>
      </c>
      <c r="H64" s="4">
        <f t="shared" ref="H64" si="225">PRODUCT(1-G64,$B$2)</f>
        <v>4.5983126112563424</v>
      </c>
      <c r="I64" s="17">
        <v>0.98428459999999995</v>
      </c>
      <c r="J64" s="4">
        <f t="shared" ref="J64" si="226">PRODUCT(1-I64,$B$2)</f>
        <v>14.35011756045467</v>
      </c>
      <c r="K64" s="17">
        <v>0.98821950000000003</v>
      </c>
      <c r="L64" s="2">
        <f t="shared" ref="L64" si="227">PRODUCT(1-K64,$B$2)</f>
        <v>10.757063766810603</v>
      </c>
      <c r="M64" s="17">
        <v>0.99727069999999995</v>
      </c>
      <c r="N64" s="2">
        <f t="shared" ref="N64" si="228">PRODUCT(1-M64,$B$2)</f>
        <v>2.4921908355975333</v>
      </c>
      <c r="O64" s="5"/>
      <c r="P64" s="5">
        <f t="shared" si="2"/>
        <v>2.8558033492081338</v>
      </c>
      <c r="Q64" s="5">
        <f t="shared" si="116"/>
        <v>0.77199739208022489</v>
      </c>
      <c r="R64" s="5">
        <f t="shared" si="3"/>
        <v>0.82801739409973452</v>
      </c>
      <c r="S64" s="5">
        <f t="shared" si="4"/>
        <v>2.5840233041889897</v>
      </c>
      <c r="T64" s="5">
        <f t="shared" si="5"/>
        <v>1.9370226997084536</v>
      </c>
      <c r="U64" s="5">
        <f t="shared" si="6"/>
        <v>0.44876839304905425</v>
      </c>
      <c r="V64" s="5"/>
      <c r="W64" s="5"/>
      <c r="X64" s="5"/>
      <c r="Y64" s="5"/>
      <c r="Z64" s="5"/>
      <c r="AA64" s="5"/>
      <c r="AB64" s="5"/>
      <c r="AC64" s="5"/>
      <c r="AD64" s="5"/>
      <c r="AE64" s="5"/>
      <c r="AF64" s="5"/>
      <c r="AG64" s="5"/>
      <c r="AH64" s="5"/>
      <c r="AI64" s="5"/>
      <c r="AJ64" s="5"/>
      <c r="AK64" s="5"/>
    </row>
    <row r="65" spans="1:37" ht="12" customHeight="1" x14ac:dyDescent="0.3">
      <c r="A65" s="1">
        <f t="shared" si="7"/>
        <v>78</v>
      </c>
      <c r="B65" s="6">
        <f t="shared" si="9"/>
        <v>0.17482508271691022</v>
      </c>
      <c r="C65" s="17">
        <v>0.98492800000000003</v>
      </c>
      <c r="D65" s="4">
        <f t="shared" si="8"/>
        <v>13.762613224682273</v>
      </c>
      <c r="E65" s="17">
        <v>0.99539960000000005</v>
      </c>
      <c r="F65" s="4">
        <f t="shared" si="8"/>
        <v>4.20073818198167</v>
      </c>
      <c r="G65" s="17">
        <v>0.99764390000000003</v>
      </c>
      <c r="H65" s="4">
        <f t="shared" ref="H65" si="229">PRODUCT(1-G65,$B$2)</f>
        <v>2.1514127533621004</v>
      </c>
      <c r="I65" s="17">
        <v>1</v>
      </c>
      <c r="J65" s="4">
        <f t="shared" ref="J65" si="230">PRODUCT(1-I65,$B$2)</f>
        <v>0</v>
      </c>
      <c r="K65" s="17">
        <v>0.99253000000000002</v>
      </c>
      <c r="L65" s="2">
        <f t="shared" ref="L65" si="231">PRODUCT(1-K65,$B$2)</f>
        <v>6.8210403920101141</v>
      </c>
      <c r="M65" s="17">
        <v>0.99509809999999999</v>
      </c>
      <c r="N65" s="2">
        <f t="shared" ref="N65" si="232">PRODUCT(1-M65,$B$2)</f>
        <v>4.4760452339484047</v>
      </c>
      <c r="O65" s="5"/>
      <c r="P65" s="5">
        <f t="shared" si="2"/>
        <v>2.4060499954059207</v>
      </c>
      <c r="Q65" s="5">
        <f t="shared" si="116"/>
        <v>0.7343944001370285</v>
      </c>
      <c r="R65" s="5">
        <f t="shared" si="3"/>
        <v>0.37612091256474478</v>
      </c>
      <c r="S65" s="5">
        <f t="shared" si="4"/>
        <v>0</v>
      </c>
      <c r="T65" s="5">
        <f t="shared" si="5"/>
        <v>1.1924889507485539</v>
      </c>
      <c r="U65" s="5">
        <f t="shared" si="6"/>
        <v>0.78252497826966161</v>
      </c>
      <c r="V65" s="5"/>
      <c r="W65" s="5"/>
      <c r="X65" s="5"/>
      <c r="Y65" s="5"/>
      <c r="Z65" s="5"/>
      <c r="AA65" s="5"/>
      <c r="AB65" s="5"/>
      <c r="AC65" s="5"/>
      <c r="AD65" s="5"/>
      <c r="AE65" s="5"/>
      <c r="AF65" s="5"/>
      <c r="AG65" s="5"/>
      <c r="AH65" s="5"/>
      <c r="AI65" s="5"/>
      <c r="AJ65" s="5"/>
      <c r="AK65" s="5"/>
    </row>
    <row r="66" spans="1:37" ht="12" customHeight="1" x14ac:dyDescent="0.3">
      <c r="A66" s="1">
        <f t="shared" si="7"/>
        <v>79</v>
      </c>
      <c r="B66" s="6">
        <f t="shared" si="9"/>
        <v>0.1697330900164177</v>
      </c>
      <c r="C66" s="17">
        <v>0.98134049999999995</v>
      </c>
      <c r="D66" s="4">
        <f t="shared" si="8"/>
        <v>17.0384475494931</v>
      </c>
      <c r="E66" s="17">
        <v>0.9966315</v>
      </c>
      <c r="F66" s="4">
        <f t="shared" si="8"/>
        <v>3.0758600482578466</v>
      </c>
      <c r="G66" s="17">
        <v>0.99882090000000001</v>
      </c>
      <c r="H66" s="4">
        <f t="shared" ref="H66" si="233">PRODUCT(1-G66,$B$2)</f>
        <v>1.0766651574590458</v>
      </c>
      <c r="I66" s="17">
        <v>0.99544790000000005</v>
      </c>
      <c r="J66" s="4">
        <f t="shared" ref="J66" si="234">PRODUCT(1-I66,$B$2)</f>
        <v>4.156634266193973</v>
      </c>
      <c r="K66" s="17">
        <v>0.99324029999999996</v>
      </c>
      <c r="L66" s="2">
        <f t="shared" ref="L66" si="235">PRODUCT(1-K66,$B$2)</f>
        <v>6.1724480238113992</v>
      </c>
      <c r="M66" s="17">
        <v>0.99704360000000003</v>
      </c>
      <c r="N66" s="2">
        <f t="shared" ref="N66" si="236">PRODUCT(1-M66,$B$2)</f>
        <v>2.6995614210091778</v>
      </c>
      <c r="O66" s="5"/>
      <c r="P66" s="5">
        <f t="shared" si="2"/>
        <v>2.891988351658124</v>
      </c>
      <c r="Q66" s="5">
        <f t="shared" si="116"/>
        <v>0.52207523044885196</v>
      </c>
      <c r="R66" s="5">
        <f t="shared" si="3"/>
        <v>0.18274570408853677</v>
      </c>
      <c r="S66" s="5">
        <f t="shared" si="4"/>
        <v>0.70551837806922801</v>
      </c>
      <c r="T66" s="5">
        <f t="shared" si="5"/>
        <v>1.0476686760472398</v>
      </c>
      <c r="U66" s="5">
        <f t="shared" si="6"/>
        <v>0.45820490167699929</v>
      </c>
      <c r="V66" s="5"/>
      <c r="W66" s="5"/>
      <c r="X66" s="5"/>
      <c r="Y66" s="5"/>
      <c r="Z66" s="5"/>
      <c r="AA66" s="5"/>
      <c r="AB66" s="5"/>
      <c r="AC66" s="5"/>
      <c r="AD66" s="5"/>
      <c r="AE66" s="5"/>
      <c r="AF66" s="5"/>
      <c r="AG66" s="5"/>
      <c r="AH66" s="5"/>
      <c r="AI66" s="5"/>
      <c r="AJ66" s="5"/>
      <c r="AK66" s="5"/>
    </row>
    <row r="67" spans="1:37" ht="12" customHeight="1" x14ac:dyDescent="0.3">
      <c r="D67" s="5"/>
      <c r="E67" s="5"/>
      <c r="F67" s="5"/>
      <c r="G67" s="17"/>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7" ht="12" customHeight="1" x14ac:dyDescent="0.3">
      <c r="U68" s="5"/>
      <c r="V68" s="5"/>
      <c r="W68" s="5"/>
      <c r="X68" s="5"/>
      <c r="Y68" s="5"/>
      <c r="Z68" s="5"/>
      <c r="AA68" s="5"/>
      <c r="AB68" s="5"/>
      <c r="AC68" s="5"/>
      <c r="AD68" s="5"/>
      <c r="AE68" s="5"/>
      <c r="AF68" s="5"/>
      <c r="AG68" s="5"/>
      <c r="AH68" s="5"/>
      <c r="AI68" s="5"/>
    </row>
    <row r="69" spans="1:37" ht="12" customHeight="1" x14ac:dyDescent="0.3">
      <c r="D69" s="4"/>
      <c r="E69" s="4"/>
      <c r="F69" s="4"/>
      <c r="G69" s="4"/>
      <c r="H69" s="4"/>
      <c r="I69" s="4"/>
      <c r="J69" s="4"/>
      <c r="K69" s="4"/>
      <c r="L69" s="4"/>
      <c r="M69" s="4"/>
      <c r="N69" s="4"/>
      <c r="O69" s="4"/>
      <c r="P69" s="4"/>
      <c r="Q69" s="4"/>
      <c r="R69" s="4"/>
      <c r="S69" s="4"/>
      <c r="T69" s="4"/>
      <c r="U69" s="5"/>
      <c r="V69" s="5"/>
      <c r="W69" s="5"/>
      <c r="X69" s="5"/>
      <c r="Y69" s="5"/>
      <c r="Z69" s="5"/>
      <c r="AA69" s="5"/>
      <c r="AB69" s="5"/>
      <c r="AC69" s="5"/>
      <c r="AD69" s="5"/>
      <c r="AE69" s="5"/>
      <c r="AF69" s="5"/>
      <c r="AG69" s="5"/>
      <c r="AH69" s="5"/>
      <c r="AI69" s="5"/>
    </row>
    <row r="70" spans="1:37" ht="12" customHeight="1" x14ac:dyDescent="0.3">
      <c r="D70" s="5"/>
      <c r="E70" s="5"/>
      <c r="F70" s="5"/>
      <c r="G70" s="5"/>
      <c r="H70" s="5"/>
      <c r="I70" s="5"/>
      <c r="J70" s="5"/>
      <c r="K70" s="5"/>
      <c r="L70" s="5"/>
      <c r="M70" s="4"/>
      <c r="N70" s="4"/>
      <c r="O70" s="4"/>
      <c r="P70" s="4"/>
      <c r="Q70" s="4"/>
      <c r="R70" s="4"/>
      <c r="S70" s="4"/>
      <c r="T70" s="4"/>
      <c r="U70" s="5"/>
      <c r="V70" s="5"/>
      <c r="W70" s="5"/>
      <c r="X70" s="5"/>
      <c r="Y70" s="5"/>
      <c r="Z70" s="5"/>
      <c r="AA70" s="5"/>
      <c r="AB70" s="5"/>
      <c r="AC70" s="5"/>
      <c r="AD70" s="5"/>
      <c r="AE70" s="5"/>
      <c r="AF70" s="5"/>
      <c r="AG70" s="5"/>
      <c r="AH70" s="5"/>
      <c r="AI70" s="5"/>
    </row>
    <row r="71" spans="1:37" ht="12" customHeight="1" x14ac:dyDescent="0.3">
      <c r="A71" s="1" t="s">
        <v>11</v>
      </c>
      <c r="E71" s="1" t="s">
        <v>19</v>
      </c>
      <c r="M71" s="5"/>
      <c r="N71" s="5"/>
      <c r="O71" s="5"/>
      <c r="P71" s="5"/>
      <c r="Q71" s="5"/>
      <c r="R71" s="5"/>
      <c r="S71" s="5"/>
      <c r="T71" s="5"/>
      <c r="U71" s="5"/>
      <c r="V71" s="5"/>
      <c r="W71" s="5"/>
      <c r="X71" s="5"/>
      <c r="Y71" s="5"/>
      <c r="Z71" s="5"/>
      <c r="AA71" s="5"/>
      <c r="AB71" s="5"/>
      <c r="AC71" s="5"/>
      <c r="AD71" s="5"/>
      <c r="AE71" s="5"/>
      <c r="AF71" s="5"/>
      <c r="AG71" s="5"/>
      <c r="AH71" s="5"/>
      <c r="AI71" s="5"/>
    </row>
    <row r="72" spans="1:37" ht="12" customHeight="1" x14ac:dyDescent="0.3">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7" ht="12" customHeight="1" x14ac:dyDescent="0.3">
      <c r="B73" s="1" t="s">
        <v>12</v>
      </c>
      <c r="E73" s="1">
        <v>42900</v>
      </c>
      <c r="G73" s="1" t="s">
        <v>14</v>
      </c>
      <c r="H73" s="5" t="s">
        <v>15</v>
      </c>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7" ht="12" customHeight="1" x14ac:dyDescent="0.3">
      <c r="B74" s="1" t="s">
        <v>13</v>
      </c>
      <c r="D74" s="5"/>
      <c r="E74" s="5">
        <v>14500</v>
      </c>
      <c r="F74" s="5"/>
      <c r="G74" s="5"/>
      <c r="H74" s="5" t="s">
        <v>16</v>
      </c>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7" ht="12" customHeight="1" x14ac:dyDescent="0.3">
      <c r="B75" s="1" t="s">
        <v>18</v>
      </c>
      <c r="D75" s="5"/>
      <c r="E75" s="15">
        <v>50.1</v>
      </c>
      <c r="F75" s="5"/>
      <c r="G75" s="5"/>
      <c r="H75" s="5" t="s">
        <v>17</v>
      </c>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7" ht="12" customHeight="1" x14ac:dyDescent="0.3">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7" ht="12" customHeight="1" x14ac:dyDescent="0.3">
      <c r="B77" s="1" t="s">
        <v>20</v>
      </c>
      <c r="D77" s="17">
        <v>215.303</v>
      </c>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7" ht="12" customHeight="1" x14ac:dyDescent="0.3">
      <c r="B78" s="1" t="s">
        <v>21</v>
      </c>
      <c r="D78" s="17">
        <v>229.59399999999999</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7" ht="12" customHeight="1" x14ac:dyDescent="0.3">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7" ht="12" customHeight="1" x14ac:dyDescent="0.3">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4:35" ht="12" customHeight="1" x14ac:dyDescent="0.3">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4:35" ht="12" customHeight="1" x14ac:dyDescent="0.3">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4:35" ht="12" customHeight="1" x14ac:dyDescent="0.3">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4:35" ht="12" customHeight="1" x14ac:dyDescent="0.3">
      <c r="D84" s="17"/>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4:35" ht="12" customHeight="1" x14ac:dyDescent="0.3">
      <c r="D85" s="17"/>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4:35" ht="12" customHeight="1" x14ac:dyDescent="0.3">
      <c r="D86" s="17"/>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4:35" ht="12" customHeight="1" x14ac:dyDescent="0.3">
      <c r="D87" s="17"/>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4:35" ht="12" customHeight="1" x14ac:dyDescent="0.3">
      <c r="D88" s="17"/>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4:35" ht="12" customHeight="1" x14ac:dyDescent="0.3">
      <c r="D89" s="17"/>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4:35" ht="12" customHeight="1" x14ac:dyDescent="0.3">
      <c r="D90" s="17"/>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4:35" ht="12" customHeight="1" x14ac:dyDescent="0.3">
      <c r="D91" s="17"/>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4:35" ht="12" customHeight="1" x14ac:dyDescent="0.3">
      <c r="D92" s="17"/>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4:35" ht="12" customHeight="1" x14ac:dyDescent="0.3">
      <c r="D93" s="17"/>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4:35" ht="12" customHeight="1" x14ac:dyDescent="0.3">
      <c r="D94" s="17"/>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row>
    <row r="95" spans="4:35" ht="12" customHeight="1" x14ac:dyDescent="0.3">
      <c r="D95" s="17"/>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4:35" ht="12" customHeight="1" x14ac:dyDescent="0.3">
      <c r="D96" s="17"/>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4:35" ht="12" customHeight="1" x14ac:dyDescent="0.3">
      <c r="D97" s="17"/>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row>
    <row r="98" spans="4:35" ht="12" customHeight="1" x14ac:dyDescent="0.3">
      <c r="D98" s="17"/>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row>
    <row r="99" spans="4:35" ht="12" customHeight="1" x14ac:dyDescent="0.3">
      <c r="D99" s="17"/>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4:35" ht="12" customHeight="1" x14ac:dyDescent="0.3">
      <c r="D100" s="17"/>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row>
    <row r="101" spans="4:35" ht="12" customHeight="1" x14ac:dyDescent="0.3">
      <c r="D101" s="17"/>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row r="102" spans="4:35" ht="12" customHeight="1" x14ac:dyDescent="0.3">
      <c r="D102" s="17"/>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4:35" ht="12" customHeight="1" x14ac:dyDescent="0.3">
      <c r="D103" s="17"/>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4:35" ht="12" customHeight="1" x14ac:dyDescent="0.3">
      <c r="D104" s="17"/>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4:35" ht="12" customHeight="1" x14ac:dyDescent="0.3">
      <c r="D105" s="17"/>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4:35" ht="12" customHeight="1" x14ac:dyDescent="0.3">
      <c r="D106" s="17"/>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4:35" ht="12" customHeight="1" x14ac:dyDescent="0.3">
      <c r="D107" s="17"/>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4:35" ht="12" customHeight="1" x14ac:dyDescent="0.3">
      <c r="D108" s="17"/>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4:35" ht="12" customHeight="1" x14ac:dyDescent="0.3">
      <c r="D109" s="17"/>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4:35" ht="12" customHeight="1" x14ac:dyDescent="0.3">
      <c r="D110" s="17"/>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4:35" ht="12" customHeight="1" x14ac:dyDescent="0.3">
      <c r="D111" s="17"/>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4:35" ht="12" customHeight="1" x14ac:dyDescent="0.3">
      <c r="D112" s="17"/>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4:35" ht="12" customHeight="1" x14ac:dyDescent="0.3">
      <c r="D113" s="17"/>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4:35" ht="12" customHeight="1" x14ac:dyDescent="0.3">
      <c r="D114" s="17"/>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4:35" ht="12" customHeight="1" x14ac:dyDescent="0.3">
      <c r="D115" s="17"/>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4:35" ht="12" customHeight="1" x14ac:dyDescent="0.3">
      <c r="D116" s="17"/>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4:35" ht="12" customHeight="1" x14ac:dyDescent="0.3">
      <c r="D117" s="17"/>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4:35" ht="12" customHeight="1" x14ac:dyDescent="0.3">
      <c r="D118" s="17"/>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4:35" ht="12" customHeight="1" x14ac:dyDescent="0.3">
      <c r="D119" s="17"/>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4:35" ht="12" customHeight="1" x14ac:dyDescent="0.3">
      <c r="D120" s="17"/>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4:35" ht="12" customHeight="1" x14ac:dyDescent="0.3">
      <c r="D121" s="17"/>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4:35" ht="12" customHeight="1" x14ac:dyDescent="0.3">
      <c r="D122" s="17"/>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4:35" ht="12" customHeight="1" x14ac:dyDescent="0.3">
      <c r="D123" s="17"/>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4:35" ht="12" customHeight="1" x14ac:dyDescent="0.3">
      <c r="D124" s="17"/>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4:35" ht="12" customHeight="1" x14ac:dyDescent="0.3">
      <c r="D125" s="17"/>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4:35" ht="12" customHeight="1" x14ac:dyDescent="0.3">
      <c r="D126" s="17"/>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4:35" ht="12" customHeight="1" x14ac:dyDescent="0.3">
      <c r="D127" s="17"/>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4:35" ht="12" customHeight="1" x14ac:dyDescent="0.3">
      <c r="D128" s="17"/>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4:35" ht="12" customHeight="1" x14ac:dyDescent="0.3">
      <c r="D129" s="17"/>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row>
    <row r="130" spans="4:35" ht="12" customHeight="1" x14ac:dyDescent="0.3">
      <c r="D130" s="17"/>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4:35" ht="12" customHeight="1" x14ac:dyDescent="0.3">
      <c r="D131" s="17"/>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4:35" ht="12" customHeight="1" x14ac:dyDescent="0.3">
      <c r="D132" s="17"/>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4:35" ht="12" customHeight="1" x14ac:dyDescent="0.3">
      <c r="D133" s="17"/>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4:35" ht="12" customHeight="1" x14ac:dyDescent="0.3">
      <c r="D134" s="17"/>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row>
    <row r="135" spans="4:35" ht="12" customHeight="1" x14ac:dyDescent="0.3">
      <c r="D135" s="17"/>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row>
    <row r="136" spans="4:35" ht="12" customHeight="1" x14ac:dyDescent="0.3">
      <c r="D136" s="17"/>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row>
    <row r="137" spans="4:35" ht="12" customHeight="1" x14ac:dyDescent="0.3">
      <c r="D137" s="17"/>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row>
    <row r="138" spans="4:35" ht="12" customHeight="1" x14ac:dyDescent="0.3">
      <c r="D138" s="17"/>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row>
    <row r="139" spans="4:35" ht="12" customHeight="1" x14ac:dyDescent="0.3">
      <c r="D139" s="17"/>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row>
    <row r="140" spans="4:35" ht="12" customHeight="1" x14ac:dyDescent="0.3">
      <c r="D140" s="17"/>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row>
    <row r="141" spans="4:35" ht="12" customHeight="1" x14ac:dyDescent="0.3">
      <c r="D141" s="17"/>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row>
    <row r="142" spans="4:35" ht="12" customHeight="1" x14ac:dyDescent="0.3">
      <c r="D142" s="17"/>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row>
    <row r="143" spans="4:35" ht="12" customHeight="1" x14ac:dyDescent="0.3">
      <c r="D143" s="17"/>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row>
    <row r="144" spans="4:35" ht="12" customHeight="1" x14ac:dyDescent="0.3">
      <c r="D144" s="17"/>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row>
    <row r="145" spans="4:35" ht="12" customHeight="1" x14ac:dyDescent="0.3">
      <c r="D145" s="17"/>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row>
    <row r="146" spans="4:35" ht="12" customHeight="1" x14ac:dyDescent="0.3">
      <c r="D146" s="17"/>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46"/>
  <sheetViews>
    <sheetView topLeftCell="J1" workbookViewId="0">
      <selection activeCell="B2" sqref="B2"/>
    </sheetView>
  </sheetViews>
  <sheetFormatPr defaultRowHeight="12" customHeight="1" x14ac:dyDescent="0.3"/>
  <cols>
    <col min="1" max="51" width="8.5546875" style="1" customWidth="1"/>
    <col min="52" max="70" width="9.5546875" style="1" customWidth="1"/>
    <col min="71" max="133" width="6.21875" style="1" customWidth="1"/>
    <col min="134" max="16384" width="8.88671875" style="7"/>
  </cols>
  <sheetData>
    <row r="1" spans="1:37" ht="12" customHeight="1" x14ac:dyDescent="0.3">
      <c r="A1" s="1" t="s">
        <v>4</v>
      </c>
      <c r="B1" s="2">
        <v>1.03</v>
      </c>
      <c r="D1" s="4">
        <f>SUM(D4:D66)</f>
        <v>6684.7104698616413</v>
      </c>
      <c r="E1" s="3"/>
      <c r="F1" s="4">
        <f>SUM(F4:F66)</f>
        <v>4060.4459303830831</v>
      </c>
      <c r="G1" s="4"/>
      <c r="H1" s="4">
        <f>SUM(H4:H66)</f>
        <v>2835.5831561721816</v>
      </c>
      <c r="I1" s="4"/>
      <c r="J1" s="4">
        <f>SUM(J4:J66)</f>
        <v>2064.0151889228046</v>
      </c>
      <c r="K1" s="4"/>
      <c r="L1" s="4">
        <f>SUM(L4:L66)</f>
        <v>1238.2769942351588</v>
      </c>
      <c r="M1" s="4"/>
      <c r="N1" s="4">
        <f>SUM(N4:N66)</f>
        <v>616.25649298568692</v>
      </c>
      <c r="O1" s="4"/>
      <c r="P1" s="4">
        <f>SUM(P4:P66)</f>
        <v>4044.5616005912134</v>
      </c>
      <c r="Q1" s="4">
        <f t="shared" ref="Q1:U1" si="0">SUM(Q4:Q66)</f>
        <v>2501.8439148641332</v>
      </c>
      <c r="R1" s="4">
        <f t="shared" si="0"/>
        <v>1714.3151428452907</v>
      </c>
      <c r="S1" s="4">
        <f t="shared" si="0"/>
        <v>1207.6738104891347</v>
      </c>
      <c r="T1" s="4">
        <f t="shared" si="0"/>
        <v>658.9865273320255</v>
      </c>
      <c r="U1" s="4">
        <f t="shared" si="0"/>
        <v>307.98306043843758</v>
      </c>
      <c r="V1" s="5"/>
      <c r="W1" s="5"/>
      <c r="X1" s="5"/>
      <c r="Y1" s="5"/>
      <c r="Z1" s="5"/>
      <c r="AA1" s="5"/>
      <c r="AB1" s="5"/>
      <c r="AC1" s="5"/>
      <c r="AD1" s="5"/>
      <c r="AE1" s="5"/>
      <c r="AF1" s="5"/>
    </row>
    <row r="2" spans="1:37" ht="12" customHeight="1" x14ac:dyDescent="0.3">
      <c r="A2" s="28" t="s">
        <v>22</v>
      </c>
      <c r="B2" s="5">
        <f>PRODUCT(D78/D77,E74/E75)</f>
        <v>308.63184106791408</v>
      </c>
      <c r="F2" s="3"/>
      <c r="G2" s="3"/>
    </row>
    <row r="3" spans="1:37" ht="12" customHeight="1" x14ac:dyDescent="0.3">
      <c r="F3" s="1" t="s">
        <v>5</v>
      </c>
      <c r="H3" s="1" t="s">
        <v>6</v>
      </c>
      <c r="J3" s="3" t="s">
        <v>7</v>
      </c>
      <c r="K3" s="3"/>
      <c r="L3" s="3" t="s">
        <v>8</v>
      </c>
      <c r="M3" s="3"/>
      <c r="N3" s="3"/>
      <c r="O3" s="3"/>
      <c r="Q3" s="1" t="s">
        <v>5</v>
      </c>
      <c r="R3" s="1" t="s">
        <v>6</v>
      </c>
      <c r="S3" s="3" t="s">
        <v>7</v>
      </c>
      <c r="T3" s="3" t="s">
        <v>8</v>
      </c>
      <c r="U3" s="3" t="s">
        <v>9</v>
      </c>
    </row>
    <row r="4" spans="1:37" ht="12" customHeight="1" x14ac:dyDescent="0.3">
      <c r="A4" s="27">
        <v>17</v>
      </c>
      <c r="B4" s="27">
        <f>PRODUCT(B5,B$1)</f>
        <v>1.0609</v>
      </c>
      <c r="C4" s="17">
        <v>0.75392179999999998</v>
      </c>
      <c r="D4" s="4">
        <f>PRODUCT(1-C4,$B$2)</f>
        <v>75.94756791267838</v>
      </c>
      <c r="F4" s="1">
        <v>0</v>
      </c>
      <c r="H4" s="1">
        <v>0</v>
      </c>
      <c r="J4" s="29">
        <v>0</v>
      </c>
      <c r="K4" s="29"/>
      <c r="L4" s="29">
        <v>0</v>
      </c>
      <c r="M4" s="29"/>
      <c r="N4" s="29">
        <v>0</v>
      </c>
      <c r="O4" s="3"/>
      <c r="P4" s="5">
        <f>PRODUCT($B4,D4)</f>
        <v>80.572774798560488</v>
      </c>
      <c r="Q4" s="5">
        <f t="shared" ref="Q4:Q35" si="1">PRODUCT($B4,F4)</f>
        <v>0</v>
      </c>
      <c r="R4" s="5">
        <f>PRODUCT($B4,H4)</f>
        <v>0</v>
      </c>
      <c r="S4" s="5">
        <f>PRODUCT($B4,J4)</f>
        <v>0</v>
      </c>
      <c r="T4" s="5">
        <f>PRODUCT($B4,L4)</f>
        <v>0</v>
      </c>
      <c r="U4" s="5">
        <f>PRODUCT($B4,N4)</f>
        <v>0</v>
      </c>
    </row>
    <row r="5" spans="1:37" ht="12" customHeight="1" x14ac:dyDescent="0.3">
      <c r="A5" s="27">
        <v>18</v>
      </c>
      <c r="B5" s="27">
        <f>PRODUCT(B6,B$1)</f>
        <v>1.03</v>
      </c>
      <c r="C5" s="17">
        <v>0.63180179999999997</v>
      </c>
      <c r="D5" s="4">
        <f>PRODUCT(1-C5,$B$2)</f>
        <v>113.63768834389205</v>
      </c>
      <c r="F5" s="1">
        <v>0</v>
      </c>
      <c r="H5" s="1">
        <v>0</v>
      </c>
      <c r="J5" s="29">
        <v>0</v>
      </c>
      <c r="K5" s="29"/>
      <c r="L5" s="29">
        <v>0</v>
      </c>
      <c r="M5" s="29"/>
      <c r="N5" s="29">
        <v>0</v>
      </c>
      <c r="O5" s="3"/>
      <c r="P5" s="5">
        <f t="shared" ref="P5:P66" si="2">PRODUCT($B5,D5)</f>
        <v>117.04681899420882</v>
      </c>
      <c r="Q5" s="5">
        <f t="shared" si="1"/>
        <v>0</v>
      </c>
      <c r="R5" s="5">
        <f t="shared" ref="R5:R66" si="3">PRODUCT($B5,H5)</f>
        <v>0</v>
      </c>
      <c r="S5" s="5">
        <f t="shared" ref="S5:S66" si="4">PRODUCT($B5,J5)</f>
        <v>0</v>
      </c>
      <c r="T5" s="5">
        <f t="shared" ref="T5:T66" si="5">PRODUCT($B5,L5)</f>
        <v>0</v>
      </c>
      <c r="U5" s="5">
        <f t="shared" ref="U5:U66" si="6">PRODUCT($B5,N5)</f>
        <v>0</v>
      </c>
    </row>
    <row r="6" spans="1:37" ht="12" customHeight="1" x14ac:dyDescent="0.3">
      <c r="A6" s="1">
        <v>19</v>
      </c>
      <c r="B6" s="6">
        <v>1</v>
      </c>
      <c r="C6" s="17">
        <v>0.52775850000000002</v>
      </c>
      <c r="D6" s="4">
        <f>PRODUCT(1-C6,$B$2)</f>
        <v>145.74876357367333</v>
      </c>
      <c r="E6" s="17">
        <v>0.64914099999999997</v>
      </c>
      <c r="F6" s="4">
        <f>PRODUCT(1-E6,$B$2)</f>
        <v>108.28625912524727</v>
      </c>
      <c r="H6" s="4">
        <v>0</v>
      </c>
      <c r="I6" s="5"/>
      <c r="J6" s="30">
        <v>0</v>
      </c>
      <c r="K6" s="30"/>
      <c r="L6" s="30">
        <v>0</v>
      </c>
      <c r="M6" s="30"/>
      <c r="N6" s="30">
        <v>0</v>
      </c>
      <c r="O6" s="5"/>
      <c r="P6" s="5">
        <f t="shared" si="2"/>
        <v>145.74876357367333</v>
      </c>
      <c r="Q6" s="5">
        <f t="shared" si="1"/>
        <v>108.28625912524727</v>
      </c>
      <c r="R6" s="5">
        <f t="shared" si="3"/>
        <v>0</v>
      </c>
      <c r="S6" s="5">
        <f t="shared" si="4"/>
        <v>0</v>
      </c>
      <c r="T6" s="5">
        <f t="shared" si="5"/>
        <v>0</v>
      </c>
      <c r="U6" s="5">
        <f t="shared" si="6"/>
        <v>0</v>
      </c>
      <c r="V6" s="5"/>
      <c r="W6" s="5"/>
      <c r="X6" s="5"/>
      <c r="Y6" s="5"/>
      <c r="Z6" s="5"/>
      <c r="AA6" s="5"/>
      <c r="AB6" s="5"/>
      <c r="AC6" s="5"/>
      <c r="AD6" s="5"/>
      <c r="AE6" s="5"/>
      <c r="AF6" s="5"/>
      <c r="AG6" s="5"/>
      <c r="AH6" s="5"/>
      <c r="AI6" s="5"/>
      <c r="AJ6" s="5"/>
      <c r="AK6" s="5"/>
    </row>
    <row r="7" spans="1:37" ht="12" customHeight="1" x14ac:dyDescent="0.3">
      <c r="A7" s="1">
        <f t="shared" ref="A7:A66" si="7">SUM(A6,1)</f>
        <v>20</v>
      </c>
      <c r="B7" s="6">
        <f>PRODUCT(B6,1/B$1)</f>
        <v>0.970873786407767</v>
      </c>
      <c r="C7" s="17">
        <v>0.48461929999999998</v>
      </c>
      <c r="D7" s="4">
        <f t="shared" ref="D7:N51" si="8">PRODUCT(1-C7,$B$2)</f>
        <v>159.06289429187032</v>
      </c>
      <c r="E7" s="17">
        <v>0.63329880000000005</v>
      </c>
      <c r="F7" s="4">
        <f t="shared" si="8"/>
        <v>113.17566647781337</v>
      </c>
      <c r="G7" s="17">
        <v>0.73513119999999998</v>
      </c>
      <c r="H7" s="4">
        <f t="shared" si="8"/>
        <v>81.746945385449123</v>
      </c>
      <c r="I7" s="16"/>
      <c r="J7" s="30">
        <v>0</v>
      </c>
      <c r="K7" s="30"/>
      <c r="L7" s="30">
        <v>0</v>
      </c>
      <c r="M7" s="30"/>
      <c r="N7" s="30">
        <v>0</v>
      </c>
      <c r="O7" s="5"/>
      <c r="P7" s="5">
        <f t="shared" si="2"/>
        <v>154.42999445812652</v>
      </c>
      <c r="Q7" s="5">
        <f t="shared" si="1"/>
        <v>109.87928784253725</v>
      </c>
      <c r="R7" s="5">
        <f t="shared" si="3"/>
        <v>79.365966393639923</v>
      </c>
      <c r="S7" s="5">
        <f t="shared" si="4"/>
        <v>0</v>
      </c>
      <c r="T7" s="5">
        <f t="shared" si="5"/>
        <v>0</v>
      </c>
      <c r="U7" s="5">
        <f t="shared" si="6"/>
        <v>0</v>
      </c>
      <c r="V7" s="5"/>
      <c r="W7" s="5"/>
      <c r="X7" s="5"/>
      <c r="Y7" s="5"/>
      <c r="Z7" s="5"/>
      <c r="AA7" s="5"/>
      <c r="AB7" s="5"/>
      <c r="AC7" s="5"/>
      <c r="AD7" s="5"/>
      <c r="AE7" s="5"/>
      <c r="AF7" s="5"/>
      <c r="AG7" s="5"/>
      <c r="AH7" s="5"/>
      <c r="AI7" s="5"/>
      <c r="AJ7" s="5"/>
      <c r="AK7" s="5"/>
    </row>
    <row r="8" spans="1:37" ht="12" customHeight="1" x14ac:dyDescent="0.3">
      <c r="A8" s="1">
        <f t="shared" si="7"/>
        <v>21</v>
      </c>
      <c r="B8" s="6">
        <f t="shared" ref="B8:B66" si="9">PRODUCT(B7,1/B$1)</f>
        <v>0.94259590913375435</v>
      </c>
      <c r="C8" s="17">
        <v>0.45890700000000001</v>
      </c>
      <c r="D8" s="4">
        <f t="shared" si="8"/>
        <v>166.99852877896086</v>
      </c>
      <c r="E8" s="17">
        <v>0.5951959</v>
      </c>
      <c r="F8" s="4">
        <f t="shared" si="8"/>
        <v>124.93543465483999</v>
      </c>
      <c r="G8" s="17">
        <v>0.72999800000000004</v>
      </c>
      <c r="H8" s="4">
        <f t="shared" si="8"/>
        <v>83.331214352018932</v>
      </c>
      <c r="I8" s="17">
        <v>0.78155439999999998</v>
      </c>
      <c r="J8" s="4">
        <f t="shared" si="8"/>
        <v>67.419267701185134</v>
      </c>
      <c r="K8" s="16"/>
      <c r="L8" s="5">
        <v>0</v>
      </c>
      <c r="M8" s="5"/>
      <c r="N8" s="5">
        <v>0</v>
      </c>
      <c r="O8" s="5"/>
      <c r="P8" s="5">
        <f t="shared" si="2"/>
        <v>157.41213005840405</v>
      </c>
      <c r="Q8" s="5">
        <f t="shared" si="1"/>
        <v>117.76362961149967</v>
      </c>
      <c r="R8" s="5">
        <f t="shared" si="3"/>
        <v>78.547661751361048</v>
      </c>
      <c r="S8" s="5">
        <f t="shared" si="4"/>
        <v>63.549125931930561</v>
      </c>
      <c r="T8" s="5">
        <f t="shared" si="5"/>
        <v>0</v>
      </c>
      <c r="U8" s="5">
        <f t="shared" si="6"/>
        <v>0</v>
      </c>
      <c r="V8" s="5"/>
      <c r="W8" s="5"/>
      <c r="X8" s="5"/>
      <c r="Y8" s="5"/>
      <c r="Z8" s="5"/>
      <c r="AA8" s="5"/>
      <c r="AB8" s="5"/>
      <c r="AC8" s="5"/>
      <c r="AD8" s="5"/>
      <c r="AE8" s="5"/>
      <c r="AF8" s="5"/>
      <c r="AG8" s="5"/>
      <c r="AH8" s="5"/>
      <c r="AI8" s="5"/>
      <c r="AJ8" s="5"/>
      <c r="AK8" s="5"/>
    </row>
    <row r="9" spans="1:37" ht="12" customHeight="1" x14ac:dyDescent="0.3">
      <c r="A9" s="1">
        <f t="shared" si="7"/>
        <v>22</v>
      </c>
      <c r="B9" s="6">
        <f t="shared" si="9"/>
        <v>0.91514165935315961</v>
      </c>
      <c r="C9" s="17">
        <v>0.44062499999999999</v>
      </c>
      <c r="D9" s="4">
        <f t="shared" si="8"/>
        <v>172.64093609736443</v>
      </c>
      <c r="E9" s="17">
        <v>0.6045874</v>
      </c>
      <c r="F9" s="4">
        <f t="shared" si="8"/>
        <v>122.03691871945068</v>
      </c>
      <c r="G9" s="17">
        <v>0.71709880000000004</v>
      </c>
      <c r="H9" s="4">
        <f t="shared" si="8"/>
        <v>87.312318196322167</v>
      </c>
      <c r="I9" s="17">
        <v>0.78372710000000001</v>
      </c>
      <c r="J9" s="4">
        <f t="shared" si="8"/>
        <v>66.748703300096878</v>
      </c>
      <c r="K9" s="16"/>
      <c r="L9" s="5">
        <v>0</v>
      </c>
      <c r="M9" s="5"/>
      <c r="N9" s="5">
        <v>0</v>
      </c>
      <c r="O9" s="5"/>
      <c r="P9" s="5">
        <f t="shared" si="2"/>
        <v>157.99091273242487</v>
      </c>
      <c r="Q9" s="5">
        <f t="shared" si="1"/>
        <v>111.68106829926477</v>
      </c>
      <c r="R9" s="5">
        <f t="shared" si="3"/>
        <v>79.903139756153337</v>
      </c>
      <c r="S9" s="5">
        <f t="shared" si="4"/>
        <v>61.084519097722378</v>
      </c>
      <c r="T9" s="5">
        <f t="shared" si="5"/>
        <v>0</v>
      </c>
      <c r="U9" s="5">
        <f t="shared" si="6"/>
        <v>0</v>
      </c>
      <c r="V9" s="5"/>
      <c r="W9" s="5"/>
      <c r="X9" s="5"/>
      <c r="Y9" s="5"/>
      <c r="Z9" s="5"/>
      <c r="AA9" s="5"/>
      <c r="AB9" s="5"/>
      <c r="AC9" s="5"/>
      <c r="AD9" s="5"/>
      <c r="AE9" s="5"/>
      <c r="AF9" s="5"/>
      <c r="AG9" s="5"/>
      <c r="AH9" s="5"/>
      <c r="AI9" s="5"/>
      <c r="AJ9" s="5"/>
      <c r="AK9" s="5"/>
    </row>
    <row r="10" spans="1:37" ht="12" customHeight="1" x14ac:dyDescent="0.3">
      <c r="A10" s="1">
        <f t="shared" si="7"/>
        <v>23</v>
      </c>
      <c r="B10" s="6">
        <f t="shared" si="9"/>
        <v>0.888487047915689</v>
      </c>
      <c r="C10" s="17">
        <v>0.4476871</v>
      </c>
      <c r="D10" s="4">
        <f t="shared" si="8"/>
        <v>170.46134717255873</v>
      </c>
      <c r="E10" s="17">
        <v>0.5896055</v>
      </c>
      <c r="F10" s="4">
        <f t="shared" si="8"/>
        <v>126.66081009914606</v>
      </c>
      <c r="G10" s="17">
        <v>0.71409319999999998</v>
      </c>
      <c r="H10" s="4">
        <f t="shared" si="8"/>
        <v>88.239942057835904</v>
      </c>
      <c r="I10" s="17">
        <v>0.78737089999999998</v>
      </c>
      <c r="J10" s="4">
        <f t="shared" si="8"/>
        <v>65.624110597613608</v>
      </c>
      <c r="K10" s="17">
        <v>0.91031819999999997</v>
      </c>
      <c r="L10" s="2">
        <f t="shared" si="8"/>
        <v>27.678659044284469</v>
      </c>
      <c r="M10" s="16"/>
      <c r="N10" s="5">
        <v>0</v>
      </c>
      <c r="O10" s="5"/>
      <c r="P10" s="5">
        <f t="shared" si="2"/>
        <v>151.45269913307808</v>
      </c>
      <c r="Q10" s="5">
        <f t="shared" si="1"/>
        <v>112.53648925159997</v>
      </c>
      <c r="R10" s="5">
        <f t="shared" si="3"/>
        <v>78.400045627218063</v>
      </c>
      <c r="S10" s="5">
        <f t="shared" si="4"/>
        <v>58.306172296966395</v>
      </c>
      <c r="T10" s="5">
        <f t="shared" si="5"/>
        <v>24.592130064521193</v>
      </c>
      <c r="U10" s="5">
        <f t="shared" si="6"/>
        <v>0</v>
      </c>
      <c r="V10" s="5"/>
      <c r="W10" s="5"/>
      <c r="X10" s="5"/>
      <c r="Y10" s="5"/>
      <c r="Z10" s="5"/>
      <c r="AA10" s="5"/>
      <c r="AB10" s="5"/>
      <c r="AC10" s="5"/>
      <c r="AD10" s="5"/>
      <c r="AE10" s="5"/>
      <c r="AF10" s="5"/>
      <c r="AG10" s="5"/>
      <c r="AH10" s="5"/>
      <c r="AI10" s="5"/>
      <c r="AJ10" s="5"/>
      <c r="AK10" s="5"/>
    </row>
    <row r="11" spans="1:37" ht="12" customHeight="1" x14ac:dyDescent="0.3">
      <c r="A11" s="1">
        <f t="shared" si="7"/>
        <v>24</v>
      </c>
      <c r="B11" s="6">
        <f t="shared" si="9"/>
        <v>0.86260878438416411</v>
      </c>
      <c r="C11" s="17">
        <v>0.43851810000000002</v>
      </c>
      <c r="D11" s="4">
        <f t="shared" si="8"/>
        <v>173.29119252331043</v>
      </c>
      <c r="E11" s="17">
        <v>0.60625850000000003</v>
      </c>
      <c r="F11" s="4">
        <f t="shared" si="8"/>
        <v>121.52116404984208</v>
      </c>
      <c r="G11" s="17">
        <v>0.70718049999999999</v>
      </c>
      <c r="H11" s="4">
        <f t="shared" si="8"/>
        <v>90.37342138558607</v>
      </c>
      <c r="I11" s="17">
        <v>0.81511999999999996</v>
      </c>
      <c r="J11" s="4">
        <f t="shared" si="8"/>
        <v>57.059854776635966</v>
      </c>
      <c r="K11" s="17">
        <v>0.90389209999999998</v>
      </c>
      <c r="L11" s="2">
        <f t="shared" si="8"/>
        <v>29.661958118170986</v>
      </c>
      <c r="M11" s="16"/>
      <c r="N11" s="5">
        <v>0</v>
      </c>
      <c r="O11" s="5"/>
      <c r="P11" s="5">
        <f t="shared" si="2"/>
        <v>149.48250492701496</v>
      </c>
      <c r="Q11" s="5">
        <f t="shared" si="1"/>
        <v>104.82522359798287</v>
      </c>
      <c r="R11" s="5">
        <f t="shared" si="3"/>
        <v>77.956907162058215</v>
      </c>
      <c r="S11" s="5">
        <f t="shared" si="4"/>
        <v>49.220331966010889</v>
      </c>
      <c r="T11" s="5">
        <f t="shared" si="5"/>
        <v>25.586665634769464</v>
      </c>
      <c r="U11" s="5">
        <f t="shared" si="6"/>
        <v>0</v>
      </c>
      <c r="V11" s="5"/>
      <c r="W11" s="5"/>
      <c r="X11" s="5"/>
      <c r="Y11" s="5"/>
      <c r="Z11" s="5"/>
      <c r="AA11" s="5"/>
      <c r="AB11" s="5"/>
      <c r="AC11" s="5"/>
      <c r="AD11" s="5"/>
      <c r="AE11" s="5"/>
      <c r="AF11" s="5"/>
      <c r="AG11" s="5"/>
      <c r="AH11" s="5"/>
      <c r="AI11" s="5"/>
      <c r="AJ11" s="5"/>
      <c r="AK11" s="5"/>
    </row>
    <row r="12" spans="1:37" ht="12" customHeight="1" x14ac:dyDescent="0.3">
      <c r="A12" s="1">
        <f t="shared" si="7"/>
        <v>25</v>
      </c>
      <c r="B12" s="6">
        <f t="shared" si="9"/>
        <v>0.83748425668365445</v>
      </c>
      <c r="C12" s="17">
        <v>0.42044559999999997</v>
      </c>
      <c r="D12" s="4">
        <f t="shared" si="8"/>
        <v>178.86894147101032</v>
      </c>
      <c r="E12" s="17">
        <v>0.59295100000000001</v>
      </c>
      <c r="F12" s="4">
        <f t="shared" si="8"/>
        <v>125.62828227485336</v>
      </c>
      <c r="G12" s="17">
        <v>0.70360259999999997</v>
      </c>
      <c r="H12" s="4">
        <f t="shared" si="8"/>
        <v>91.477675249742973</v>
      </c>
      <c r="I12" s="17">
        <v>0.7862384</v>
      </c>
      <c r="J12" s="4">
        <f t="shared" si="8"/>
        <v>65.973636157623019</v>
      </c>
      <c r="K12" s="17">
        <v>0.89541550000000003</v>
      </c>
      <c r="L12" s="2">
        <f t="shared" si="8"/>
        <v>32.278106782167249</v>
      </c>
      <c r="M12" s="16"/>
      <c r="N12" s="5">
        <v>0</v>
      </c>
      <c r="O12" s="5"/>
      <c r="P12" s="5">
        <f t="shared" si="2"/>
        <v>149.79992249164115</v>
      </c>
      <c r="Q12" s="5">
        <f t="shared" si="1"/>
        <v>105.21170859939988</v>
      </c>
      <c r="R12" s="5">
        <f t="shared" si="3"/>
        <v>76.611112859679722</v>
      </c>
      <c r="S12" s="5">
        <f t="shared" si="4"/>
        <v>55.251881638184784</v>
      </c>
      <c r="T12" s="5">
        <f t="shared" si="5"/>
        <v>27.032406265618963</v>
      </c>
      <c r="U12" s="5">
        <f t="shared" si="6"/>
        <v>0</v>
      </c>
      <c r="V12" s="5"/>
      <c r="W12" s="5"/>
      <c r="X12" s="5"/>
      <c r="Y12" s="5"/>
      <c r="Z12" s="5"/>
      <c r="AA12" s="5"/>
      <c r="AB12" s="5"/>
      <c r="AC12" s="5"/>
      <c r="AD12" s="5"/>
      <c r="AE12" s="5"/>
      <c r="AF12" s="5"/>
      <c r="AG12" s="5"/>
      <c r="AH12" s="5"/>
      <c r="AI12" s="5"/>
      <c r="AJ12" s="5"/>
      <c r="AK12" s="5"/>
    </row>
    <row r="13" spans="1:37" ht="12" customHeight="1" x14ac:dyDescent="0.3">
      <c r="A13" s="1">
        <f t="shared" si="7"/>
        <v>26</v>
      </c>
      <c r="B13" s="6">
        <f t="shared" si="9"/>
        <v>0.81309151134335389</v>
      </c>
      <c r="C13" s="17">
        <v>0.41519200000000001</v>
      </c>
      <c r="D13" s="4">
        <f t="shared" si="8"/>
        <v>180.49036971124468</v>
      </c>
      <c r="E13" s="17">
        <v>0.58531049999999996</v>
      </c>
      <c r="F13" s="4">
        <f t="shared" si="8"/>
        <v>127.98638385653277</v>
      </c>
      <c r="G13" s="17">
        <v>0.65859400000000001</v>
      </c>
      <c r="H13" s="4">
        <f t="shared" si="8"/>
        <v>105.36876233163227</v>
      </c>
      <c r="I13" s="17">
        <v>0.7480559</v>
      </c>
      <c r="J13" s="4">
        <f t="shared" si="8"/>
        <v>77.757971429198648</v>
      </c>
      <c r="K13" s="17">
        <v>0.83767979999999997</v>
      </c>
      <c r="L13" s="2">
        <f t="shared" si="8"/>
        <v>50.097182168512035</v>
      </c>
      <c r="M13" s="17">
        <v>0.90598990000000001</v>
      </c>
      <c r="N13" s="2">
        <f t="shared" si="8"/>
        <v>29.014510241978705</v>
      </c>
      <c r="O13" s="5"/>
      <c r="P13" s="5">
        <f t="shared" si="2"/>
        <v>146.75518749143663</v>
      </c>
      <c r="Q13" s="5">
        <f t="shared" si="1"/>
        <v>104.06464228127886</v>
      </c>
      <c r="R13" s="5">
        <f t="shared" si="3"/>
        <v>85.674446212605545</v>
      </c>
      <c r="S13" s="5">
        <f t="shared" si="4"/>
        <v>63.224346508360462</v>
      </c>
      <c r="T13" s="5">
        <f t="shared" si="5"/>
        <v>40.733593563438767</v>
      </c>
      <c r="U13" s="5">
        <f t="shared" si="6"/>
        <v>23.591451983537684</v>
      </c>
      <c r="V13" s="5"/>
      <c r="W13" s="5"/>
      <c r="X13" s="5"/>
      <c r="Y13" s="5"/>
      <c r="Z13" s="5"/>
      <c r="AA13" s="5"/>
      <c r="AB13" s="5"/>
      <c r="AC13" s="5"/>
      <c r="AD13" s="5"/>
      <c r="AE13" s="5"/>
      <c r="AF13" s="5"/>
      <c r="AG13" s="5"/>
      <c r="AH13" s="5"/>
      <c r="AI13" s="5"/>
      <c r="AJ13" s="5"/>
      <c r="AK13" s="5"/>
    </row>
    <row r="14" spans="1:37" ht="12" customHeight="1" x14ac:dyDescent="0.3">
      <c r="A14" s="1">
        <f t="shared" si="7"/>
        <v>27</v>
      </c>
      <c r="B14" s="6">
        <f t="shared" si="9"/>
        <v>0.78940923431393584</v>
      </c>
      <c r="C14" s="17">
        <v>0.4272376</v>
      </c>
      <c r="D14" s="4">
        <f t="shared" si="8"/>
        <v>176.77271400647703</v>
      </c>
      <c r="E14" s="17">
        <v>0.5774878</v>
      </c>
      <c r="F14" s="4">
        <f t="shared" si="8"/>
        <v>130.40071815965473</v>
      </c>
      <c r="G14" s="17">
        <v>0.67849590000000004</v>
      </c>
      <c r="H14" s="4">
        <f t="shared" si="8"/>
        <v>99.226402293882742</v>
      </c>
      <c r="I14" s="17">
        <v>0.79334970000000005</v>
      </c>
      <c r="J14" s="4">
        <f t="shared" si="8"/>
        <v>63.778862546236752</v>
      </c>
      <c r="K14" s="17">
        <v>0.86705460000000001</v>
      </c>
      <c r="L14" s="2">
        <f t="shared" si="8"/>
        <v>41.031183563510261</v>
      </c>
      <c r="M14" s="17">
        <v>0.92352480000000003</v>
      </c>
      <c r="N14" s="2">
        <f t="shared" si="8"/>
        <v>23.602681772036931</v>
      </c>
      <c r="O14" s="5"/>
      <c r="P14" s="5">
        <f t="shared" si="2"/>
        <v>139.5460128114494</v>
      </c>
      <c r="Q14" s="5">
        <f t="shared" si="1"/>
        <v>102.93953107640039</v>
      </c>
      <c r="R14" s="5">
        <f t="shared" si="3"/>
        <v>78.330238258540547</v>
      </c>
      <c r="S14" s="5">
        <f t="shared" si="4"/>
        <v>50.347623048038514</v>
      </c>
      <c r="T14" s="5">
        <f t="shared" si="5"/>
        <v>32.390395199865182</v>
      </c>
      <c r="U14" s="5">
        <f t="shared" si="6"/>
        <v>18.632174945419163</v>
      </c>
      <c r="V14" s="5"/>
      <c r="W14" s="5"/>
      <c r="X14" s="5"/>
      <c r="Y14" s="5"/>
      <c r="Z14" s="5"/>
      <c r="AA14" s="5"/>
      <c r="AB14" s="5"/>
      <c r="AC14" s="5"/>
      <c r="AD14" s="5"/>
      <c r="AE14" s="5"/>
      <c r="AF14" s="5"/>
      <c r="AG14" s="5"/>
      <c r="AH14" s="5"/>
      <c r="AI14" s="5"/>
      <c r="AJ14" s="5"/>
      <c r="AK14" s="5"/>
    </row>
    <row r="15" spans="1:37" ht="12" customHeight="1" x14ac:dyDescent="0.3">
      <c r="A15" s="1">
        <f t="shared" si="7"/>
        <v>28</v>
      </c>
      <c r="B15" s="6">
        <f t="shared" si="9"/>
        <v>0.76641673234362706</v>
      </c>
      <c r="C15" s="17">
        <v>0.423093</v>
      </c>
      <c r="D15" s="4">
        <f t="shared" si="8"/>
        <v>178.05186953496712</v>
      </c>
      <c r="E15" s="17">
        <v>0.59021159999999995</v>
      </c>
      <c r="F15" s="4">
        <f t="shared" si="8"/>
        <v>126.47374834027482</v>
      </c>
      <c r="G15" s="17">
        <v>0.69474959999999997</v>
      </c>
      <c r="H15" s="4">
        <f t="shared" si="8"/>
        <v>94.209992938717207</v>
      </c>
      <c r="I15" s="17">
        <v>0.77404530000000005</v>
      </c>
      <c r="J15" s="4">
        <f t="shared" si="8"/>
        <v>69.736815058948196</v>
      </c>
      <c r="K15" s="17">
        <v>0.8694868</v>
      </c>
      <c r="L15" s="2">
        <f t="shared" si="8"/>
        <v>40.280529199664883</v>
      </c>
      <c r="M15" s="17">
        <v>0.92923449999999996</v>
      </c>
      <c r="N15" s="2">
        <f t="shared" si="8"/>
        <v>21.840486549091484</v>
      </c>
      <c r="O15" s="5"/>
      <c r="P15" s="5">
        <f t="shared" si="2"/>
        <v>136.46193203666331</v>
      </c>
      <c r="Q15" s="5">
        <f t="shared" si="1"/>
        <v>96.931596930203654</v>
      </c>
      <c r="R15" s="5">
        <f t="shared" si="3"/>
        <v>72.204114942207823</v>
      </c>
      <c r="S15" s="5">
        <f t="shared" si="4"/>
        <v>53.447461921530923</v>
      </c>
      <c r="T15" s="5">
        <f t="shared" si="5"/>
        <v>30.871671566279215</v>
      </c>
      <c r="U15" s="5">
        <f t="shared" si="6"/>
        <v>16.738914333749634</v>
      </c>
      <c r="V15" s="5"/>
      <c r="W15" s="5"/>
      <c r="X15" s="5"/>
      <c r="Y15" s="5"/>
      <c r="Z15" s="5"/>
      <c r="AA15" s="5"/>
      <c r="AB15" s="5"/>
      <c r="AC15" s="5"/>
      <c r="AD15" s="5"/>
      <c r="AE15" s="5"/>
      <c r="AF15" s="5"/>
      <c r="AG15" s="5"/>
      <c r="AH15" s="5"/>
      <c r="AI15" s="5"/>
      <c r="AJ15" s="5"/>
      <c r="AK15" s="5"/>
    </row>
    <row r="16" spans="1:37" ht="12" customHeight="1" x14ac:dyDescent="0.3">
      <c r="A16" s="1">
        <f t="shared" si="7"/>
        <v>29</v>
      </c>
      <c r="B16" s="6">
        <f t="shared" si="9"/>
        <v>0.74409391489672527</v>
      </c>
      <c r="C16" s="17">
        <v>0.43141410000000002</v>
      </c>
      <c r="D16" s="4">
        <f t="shared" si="8"/>
        <v>175.48371312225689</v>
      </c>
      <c r="E16" s="17">
        <v>0.61997270000000004</v>
      </c>
      <c r="F16" s="4">
        <f t="shared" si="8"/>
        <v>117.28852525506849</v>
      </c>
      <c r="G16" s="17">
        <v>0.72077089999999999</v>
      </c>
      <c r="H16" s="4">
        <f t="shared" si="8"/>
        <v>86.17899121273669</v>
      </c>
      <c r="I16" s="17">
        <v>0.77961000000000003</v>
      </c>
      <c r="J16" s="4">
        <f t="shared" si="8"/>
        <v>68.019371452957571</v>
      </c>
      <c r="K16" s="17">
        <v>0.88104539999999998</v>
      </c>
      <c r="L16" s="2">
        <f t="shared" si="8"/>
        <v>36.713177201497302</v>
      </c>
      <c r="M16" s="17">
        <v>0.95170829999999995</v>
      </c>
      <c r="N16" s="2">
        <f t="shared" si="8"/>
        <v>14.904356279299401</v>
      </c>
      <c r="O16" s="5"/>
      <c r="P16" s="5">
        <f t="shared" si="2"/>
        <v>130.57636309775395</v>
      </c>
      <c r="Q16" s="5">
        <f t="shared" si="1"/>
        <v>87.273677929507343</v>
      </c>
      <c r="R16" s="5">
        <f t="shared" si="3"/>
        <v>64.125262953335735</v>
      </c>
      <c r="S16" s="5">
        <f t="shared" si="4"/>
        <v>50.612800393245756</v>
      </c>
      <c r="T16" s="5">
        <f t="shared" si="5"/>
        <v>27.318051752159327</v>
      </c>
      <c r="U16" s="5">
        <f t="shared" si="6"/>
        <v>11.090240812879482</v>
      </c>
      <c r="V16" s="5"/>
      <c r="W16" s="5"/>
      <c r="X16" s="5"/>
      <c r="Y16" s="5"/>
      <c r="Z16" s="5"/>
      <c r="AA16" s="5"/>
      <c r="AB16" s="5"/>
      <c r="AC16" s="5"/>
      <c r="AD16" s="5"/>
      <c r="AE16" s="5"/>
      <c r="AF16" s="5"/>
      <c r="AG16" s="5"/>
      <c r="AH16" s="5"/>
      <c r="AI16" s="5"/>
      <c r="AJ16" s="5"/>
      <c r="AK16" s="5"/>
    </row>
    <row r="17" spans="1:37" ht="12" customHeight="1" x14ac:dyDescent="0.3">
      <c r="A17" s="1">
        <f t="shared" si="7"/>
        <v>30</v>
      </c>
      <c r="B17" s="6">
        <f t="shared" si="9"/>
        <v>0.72242127659876243</v>
      </c>
      <c r="C17" s="17">
        <v>0.41995009999999999</v>
      </c>
      <c r="D17" s="4">
        <f t="shared" si="8"/>
        <v>179.02186854825945</v>
      </c>
      <c r="E17" s="17">
        <v>0.6090255</v>
      </c>
      <c r="F17" s="4">
        <f t="shared" si="8"/>
        <v>120.66717974560717</v>
      </c>
      <c r="G17" s="17">
        <v>0.7249989</v>
      </c>
      <c r="H17" s="4">
        <f t="shared" si="8"/>
        <v>84.874095788701553</v>
      </c>
      <c r="I17" s="17">
        <v>0.79281710000000005</v>
      </c>
      <c r="J17" s="4">
        <f t="shared" si="8"/>
        <v>63.943239864789518</v>
      </c>
      <c r="K17" s="17">
        <v>0.88210900000000003</v>
      </c>
      <c r="L17" s="2">
        <f t="shared" si="8"/>
        <v>36.384916375337447</v>
      </c>
      <c r="M17" s="17">
        <v>0.93889319999999998</v>
      </c>
      <c r="N17" s="2">
        <f t="shared" si="8"/>
        <v>18.859504185768817</v>
      </c>
      <c r="O17" s="5"/>
      <c r="P17" s="5">
        <f t="shared" si="2"/>
        <v>129.32920681572944</v>
      </c>
      <c r="Q17" s="5">
        <f t="shared" si="1"/>
        <v>87.172538035393856</v>
      </c>
      <c r="R17" s="5">
        <f t="shared" si="3"/>
        <v>61.314852629839422</v>
      </c>
      <c r="S17" s="5">
        <f t="shared" si="4"/>
        <v>46.193956972982122</v>
      </c>
      <c r="T17" s="5">
        <f t="shared" si="5"/>
        <v>26.285237736810494</v>
      </c>
      <c r="U17" s="5">
        <f t="shared" si="6"/>
        <v>13.624507089902812</v>
      </c>
      <c r="V17" s="5"/>
      <c r="W17" s="5"/>
      <c r="X17" s="5"/>
      <c r="Y17" s="5"/>
      <c r="Z17" s="5"/>
      <c r="AA17" s="5"/>
      <c r="AB17" s="5"/>
      <c r="AC17" s="5"/>
      <c r="AD17" s="5"/>
      <c r="AE17" s="5"/>
      <c r="AF17" s="5"/>
      <c r="AG17" s="5"/>
      <c r="AH17" s="5"/>
      <c r="AI17" s="5"/>
      <c r="AJ17" s="5"/>
      <c r="AK17" s="5"/>
    </row>
    <row r="18" spans="1:37" ht="12" customHeight="1" x14ac:dyDescent="0.3">
      <c r="A18" s="1">
        <f t="shared" si="7"/>
        <v>31</v>
      </c>
      <c r="B18" s="6">
        <f t="shared" si="9"/>
        <v>0.70137988019297326</v>
      </c>
      <c r="C18" s="17">
        <v>0.44172470000000003</v>
      </c>
      <c r="D18" s="4">
        <f t="shared" si="8"/>
        <v>172.30153366174207</v>
      </c>
      <c r="E18" s="17">
        <v>0.63044750000000005</v>
      </c>
      <c r="F18" s="4">
        <f t="shared" si="8"/>
        <v>114.05566844625031</v>
      </c>
      <c r="G18" s="17">
        <v>0.74483299999999997</v>
      </c>
      <c r="H18" s="4">
        <f t="shared" si="8"/>
        <v>78.752660989776444</v>
      </c>
      <c r="I18" s="17">
        <v>0.80233319999999997</v>
      </c>
      <c r="J18" s="4">
        <f t="shared" si="8"/>
        <v>61.006268402003165</v>
      </c>
      <c r="K18" s="17">
        <v>0.89018330000000001</v>
      </c>
      <c r="L18" s="2">
        <f t="shared" si="8"/>
        <v>33.892930301002799</v>
      </c>
      <c r="M18" s="17">
        <v>0.93920979999999998</v>
      </c>
      <c r="N18" s="2">
        <f t="shared" si="8"/>
        <v>18.761791344886717</v>
      </c>
      <c r="O18" s="5"/>
      <c r="P18" s="5">
        <f t="shared" si="2"/>
        <v>120.84882903673821</v>
      </c>
      <c r="Q18" s="5">
        <f t="shared" si="1"/>
        <v>79.996351070160529</v>
      </c>
      <c r="R18" s="5">
        <f t="shared" si="3"/>
        <v>55.235531929887244</v>
      </c>
      <c r="S18" s="5">
        <f t="shared" si="4"/>
        <v>42.788569222817351</v>
      </c>
      <c r="T18" s="5">
        <f t="shared" si="5"/>
        <v>23.771819393906135</v>
      </c>
      <c r="U18" s="5">
        <f t="shared" si="6"/>
        <v>13.159142965682209</v>
      </c>
      <c r="V18" s="5"/>
      <c r="W18" s="5"/>
      <c r="X18" s="5"/>
      <c r="Y18" s="5"/>
      <c r="Z18" s="5"/>
      <c r="AA18" s="5"/>
      <c r="AB18" s="5"/>
      <c r="AC18" s="5"/>
      <c r="AD18" s="5"/>
      <c r="AE18" s="5"/>
      <c r="AF18" s="5"/>
      <c r="AG18" s="5"/>
      <c r="AH18" s="5"/>
      <c r="AI18" s="5"/>
      <c r="AJ18" s="5"/>
      <c r="AK18" s="5"/>
    </row>
    <row r="19" spans="1:37" ht="12" customHeight="1" x14ac:dyDescent="0.3">
      <c r="A19" s="1">
        <f t="shared" si="7"/>
        <v>32</v>
      </c>
      <c r="B19" s="6">
        <f t="shared" si="9"/>
        <v>0.68095133999317792</v>
      </c>
      <c r="C19" s="17">
        <v>0.45913530000000002</v>
      </c>
      <c r="D19" s="4">
        <f t="shared" si="8"/>
        <v>166.92806812964503</v>
      </c>
      <c r="E19" s="17">
        <v>0.63887300000000002</v>
      </c>
      <c r="F19" s="4">
        <f t="shared" si="8"/>
        <v>111.4552908693326</v>
      </c>
      <c r="G19" s="17">
        <v>0.75468809999999997</v>
      </c>
      <c r="H19" s="4">
        <f t="shared" si="8"/>
        <v>75.711063332868036</v>
      </c>
      <c r="I19" s="17">
        <v>0.80551870000000003</v>
      </c>
      <c r="J19" s="4">
        <f t="shared" si="8"/>
        <v>60.023121672281306</v>
      </c>
      <c r="K19" s="17">
        <v>0.88969849999999995</v>
      </c>
      <c r="L19" s="2">
        <f t="shared" si="8"/>
        <v>34.042555017552544</v>
      </c>
      <c r="M19" s="17">
        <v>0.94976579999999999</v>
      </c>
      <c r="N19" s="2">
        <f t="shared" si="8"/>
        <v>15.503873630573812</v>
      </c>
      <c r="O19" s="5"/>
      <c r="P19" s="5">
        <f t="shared" si="2"/>
        <v>113.66989167535428</v>
      </c>
      <c r="Q19" s="5">
        <f t="shared" si="1"/>
        <v>75.89562966680144</v>
      </c>
      <c r="R19" s="5">
        <f t="shared" si="3"/>
        <v>51.555550028824847</v>
      </c>
      <c r="S19" s="5">
        <f t="shared" si="4"/>
        <v>40.872825133313512</v>
      </c>
      <c r="T19" s="5">
        <f t="shared" si="5"/>
        <v>23.181323455993887</v>
      </c>
      <c r="U19" s="5">
        <f t="shared" si="6"/>
        <v>10.557383523824134</v>
      </c>
      <c r="V19" s="5"/>
      <c r="W19" s="5"/>
      <c r="X19" s="5"/>
      <c r="Y19" s="5"/>
      <c r="Z19" s="5"/>
      <c r="AA19" s="5"/>
      <c r="AB19" s="5"/>
      <c r="AC19" s="5"/>
      <c r="AD19" s="5"/>
      <c r="AE19" s="5"/>
      <c r="AF19" s="5"/>
      <c r="AG19" s="5"/>
      <c r="AH19" s="5"/>
      <c r="AI19" s="5"/>
      <c r="AJ19" s="5"/>
      <c r="AK19" s="5"/>
    </row>
    <row r="20" spans="1:37" ht="12" customHeight="1" x14ac:dyDescent="0.3">
      <c r="A20" s="1">
        <f t="shared" si="7"/>
        <v>33</v>
      </c>
      <c r="B20" s="6">
        <f t="shared" si="9"/>
        <v>0.66111780581861934</v>
      </c>
      <c r="C20" s="17">
        <v>0.44267909999999999</v>
      </c>
      <c r="D20" s="4">
        <f t="shared" si="8"/>
        <v>172.00697543262683</v>
      </c>
      <c r="E20" s="17">
        <v>0.65006620000000004</v>
      </c>
      <c r="F20" s="4">
        <f t="shared" si="8"/>
        <v>108.00071294589122</v>
      </c>
      <c r="G20" s="17">
        <v>0.76256579999999996</v>
      </c>
      <c r="H20" s="4">
        <f t="shared" si="8"/>
        <v>73.279754278487331</v>
      </c>
      <c r="I20" s="17">
        <v>0.82475430000000005</v>
      </c>
      <c r="J20" s="4">
        <f t="shared" si="8"/>
        <v>54.086403030235331</v>
      </c>
      <c r="K20" s="17">
        <v>0.90298970000000001</v>
      </c>
      <c r="L20" s="2">
        <f t="shared" si="8"/>
        <v>29.940467491550663</v>
      </c>
      <c r="M20" s="17">
        <v>0.95203879999999996</v>
      </c>
      <c r="N20" s="2">
        <f t="shared" si="8"/>
        <v>14.802353455826452</v>
      </c>
      <c r="O20" s="5"/>
      <c r="P20" s="5">
        <f t="shared" si="2"/>
        <v>113.71687418351542</v>
      </c>
      <c r="Q20" s="5">
        <f t="shared" si="1"/>
        <v>71.401194369634169</v>
      </c>
      <c r="R20" s="5">
        <f t="shared" si="3"/>
        <v>48.446550359521126</v>
      </c>
      <c r="S20" s="5">
        <f t="shared" si="4"/>
        <v>35.757484095970703</v>
      </c>
      <c r="T20" s="5">
        <f t="shared" si="5"/>
        <v>19.794176173197677</v>
      </c>
      <c r="U20" s="5">
        <f t="shared" si="6"/>
        <v>9.7860994376676409</v>
      </c>
      <c r="V20" s="5"/>
      <c r="W20" s="5"/>
      <c r="X20" s="5"/>
      <c r="Y20" s="5"/>
      <c r="Z20" s="5"/>
      <c r="AA20" s="5"/>
      <c r="AB20" s="5"/>
      <c r="AC20" s="5"/>
      <c r="AD20" s="5"/>
      <c r="AE20" s="5"/>
      <c r="AF20" s="5"/>
      <c r="AG20" s="5"/>
      <c r="AH20" s="5"/>
      <c r="AI20" s="5"/>
      <c r="AJ20" s="5"/>
      <c r="AK20" s="5"/>
    </row>
    <row r="21" spans="1:37" ht="12" customHeight="1" x14ac:dyDescent="0.3">
      <c r="A21" s="1">
        <f t="shared" si="7"/>
        <v>34</v>
      </c>
      <c r="B21" s="6">
        <f t="shared" si="9"/>
        <v>0.64186194739671787</v>
      </c>
      <c r="C21" s="17">
        <v>0.45360030000000001</v>
      </c>
      <c r="D21" s="4">
        <f t="shared" si="8"/>
        <v>168.63634536995593</v>
      </c>
      <c r="E21" s="17">
        <v>0.65479860000000001</v>
      </c>
      <c r="F21" s="4">
        <f t="shared" si="8"/>
        <v>106.54014362122143</v>
      </c>
      <c r="G21" s="17">
        <v>0.75124290000000005</v>
      </c>
      <c r="H21" s="4">
        <f t="shared" si="8"/>
        <v>76.77436175171519</v>
      </c>
      <c r="I21" s="17">
        <v>0.83352809999999999</v>
      </c>
      <c r="J21" s="4">
        <f t="shared" si="8"/>
        <v>51.378528983073686</v>
      </c>
      <c r="K21" s="17">
        <v>0.90307979999999999</v>
      </c>
      <c r="L21" s="2">
        <f t="shared" si="8"/>
        <v>29.912659762670451</v>
      </c>
      <c r="M21" s="17">
        <v>0.95669009999999999</v>
      </c>
      <c r="N21" s="2">
        <f t="shared" si="8"/>
        <v>13.366814173467256</v>
      </c>
      <c r="O21" s="5"/>
      <c r="P21" s="5">
        <f t="shared" si="2"/>
        <v>108.2412530410254</v>
      </c>
      <c r="Q21" s="5">
        <f t="shared" si="1"/>
        <v>68.384064060643198</v>
      </c>
      <c r="R21" s="5">
        <f t="shared" si="3"/>
        <v>49.278541344096006</v>
      </c>
      <c r="S21" s="5">
        <f t="shared" si="4"/>
        <v>32.977922667454386</v>
      </c>
      <c r="T21" s="5">
        <f t="shared" si="5"/>
        <v>19.1997980470831</v>
      </c>
      <c r="U21" s="5">
        <f t="shared" si="6"/>
        <v>8.5796493758717425</v>
      </c>
      <c r="V21" s="5"/>
      <c r="W21" s="5"/>
      <c r="X21" s="5"/>
      <c r="Y21" s="5"/>
      <c r="Z21" s="5"/>
      <c r="AA21" s="5"/>
      <c r="AB21" s="5"/>
      <c r="AC21" s="5"/>
      <c r="AD21" s="5"/>
      <c r="AE21" s="5"/>
      <c r="AF21" s="5"/>
      <c r="AG21" s="5"/>
      <c r="AH21" s="5"/>
      <c r="AI21" s="5"/>
      <c r="AJ21" s="5"/>
      <c r="AK21" s="5"/>
    </row>
    <row r="22" spans="1:37" ht="12" customHeight="1" x14ac:dyDescent="0.3">
      <c r="A22" s="1">
        <f t="shared" si="7"/>
        <v>35</v>
      </c>
      <c r="B22" s="6">
        <f t="shared" si="9"/>
        <v>0.62316693922011446</v>
      </c>
      <c r="C22" s="17">
        <v>0.45519999999999999</v>
      </c>
      <c r="D22" s="4">
        <f t="shared" si="8"/>
        <v>168.14262701379957</v>
      </c>
      <c r="E22" s="17">
        <v>0.66113049999999995</v>
      </c>
      <c r="F22" s="4">
        <f t="shared" si="8"/>
        <v>104.58591766676352</v>
      </c>
      <c r="G22" s="17">
        <v>0.76452569999999997</v>
      </c>
      <c r="H22" s="4">
        <f t="shared" si="8"/>
        <v>72.674866733178334</v>
      </c>
      <c r="I22" s="17">
        <v>0.83749859999999998</v>
      </c>
      <c r="J22" s="4">
        <f t="shared" si="8"/>
        <v>50.153106258113539</v>
      </c>
      <c r="K22" s="17">
        <v>0.9031477</v>
      </c>
      <c r="L22" s="2">
        <f t="shared" si="8"/>
        <v>29.891703660661936</v>
      </c>
      <c r="M22" s="17">
        <v>0.95192659999999996</v>
      </c>
      <c r="N22" s="2">
        <f t="shared" si="8"/>
        <v>14.836981948394275</v>
      </c>
      <c r="O22" s="5"/>
      <c r="P22" s="5">
        <f t="shared" si="2"/>
        <v>104.78092622861881</v>
      </c>
      <c r="Q22" s="5">
        <f t="shared" si="1"/>
        <v>65.174486197923912</v>
      </c>
      <c r="R22" s="5">
        <f t="shared" si="3"/>
        <v>45.288574260344461</v>
      </c>
      <c r="S22" s="5">
        <f t="shared" si="4"/>
        <v>31.25375771924978</v>
      </c>
      <c r="T22" s="5">
        <f t="shared" si="5"/>
        <v>18.627521478289388</v>
      </c>
      <c r="U22" s="5">
        <f t="shared" si="6"/>
        <v>9.2459166280449505</v>
      </c>
      <c r="V22" s="5"/>
      <c r="W22" s="5"/>
      <c r="X22" s="5"/>
      <c r="Y22" s="5"/>
      <c r="Z22" s="5"/>
      <c r="AA22" s="5"/>
      <c r="AB22" s="5"/>
      <c r="AC22" s="5"/>
      <c r="AD22" s="5"/>
      <c r="AE22" s="5"/>
      <c r="AF22" s="5"/>
      <c r="AG22" s="5"/>
      <c r="AH22" s="5"/>
      <c r="AI22" s="5"/>
      <c r="AJ22" s="5"/>
      <c r="AK22" s="5"/>
    </row>
    <row r="23" spans="1:37" ht="12" customHeight="1" x14ac:dyDescent="0.3">
      <c r="A23" s="1">
        <f t="shared" si="7"/>
        <v>36</v>
      </c>
      <c r="B23" s="6">
        <f t="shared" si="9"/>
        <v>0.60501644584477132</v>
      </c>
      <c r="C23" s="17">
        <v>0.46042060000000001</v>
      </c>
      <c r="D23" s="4">
        <f t="shared" si="8"/>
        <v>166.53138362432045</v>
      </c>
      <c r="E23" s="17">
        <v>0.66520100000000004</v>
      </c>
      <c r="F23" s="4">
        <f t="shared" si="8"/>
        <v>103.32963175769655</v>
      </c>
      <c r="G23" s="17">
        <v>0.77548689999999998</v>
      </c>
      <c r="H23" s="4">
        <f t="shared" si="8"/>
        <v>69.291891396864713</v>
      </c>
      <c r="I23" s="17">
        <v>0.85059870000000004</v>
      </c>
      <c r="J23" s="4">
        <f t="shared" si="8"/>
        <v>46.109998276939741</v>
      </c>
      <c r="K23" s="17">
        <v>0.90072969999999997</v>
      </c>
      <c r="L23" s="2">
        <f t="shared" si="8"/>
        <v>30.637975452364163</v>
      </c>
      <c r="M23" s="17">
        <v>0.95288519999999999</v>
      </c>
      <c r="N23" s="2">
        <f t="shared" si="8"/>
        <v>14.541127465546563</v>
      </c>
      <c r="O23" s="5"/>
      <c r="P23" s="5">
        <f t="shared" si="2"/>
        <v>100.75422584199852</v>
      </c>
      <c r="Q23" s="5">
        <f t="shared" si="1"/>
        <v>62.516126556490576</v>
      </c>
      <c r="R23" s="5">
        <f t="shared" si="3"/>
        <v>41.922733858792974</v>
      </c>
      <c r="S23" s="5">
        <f t="shared" si="4"/>
        <v>27.897307275422612</v>
      </c>
      <c r="T23" s="5">
        <f t="shared" si="5"/>
        <v>18.536479016068714</v>
      </c>
      <c r="U23" s="5">
        <f t="shared" si="6"/>
        <v>8.7976212577807686</v>
      </c>
      <c r="V23" s="5"/>
      <c r="W23" s="5"/>
      <c r="X23" s="5"/>
      <c r="Y23" s="5"/>
      <c r="Z23" s="5"/>
      <c r="AA23" s="5"/>
      <c r="AB23" s="5"/>
      <c r="AC23" s="5"/>
      <c r="AD23" s="5"/>
      <c r="AE23" s="5"/>
      <c r="AF23" s="5"/>
      <c r="AG23" s="5"/>
      <c r="AH23" s="5"/>
      <c r="AI23" s="5"/>
      <c r="AJ23" s="5"/>
      <c r="AK23" s="5"/>
    </row>
    <row r="24" spans="1:37" ht="12" customHeight="1" x14ac:dyDescent="0.3">
      <c r="A24" s="1">
        <f t="shared" si="7"/>
        <v>37</v>
      </c>
      <c r="B24" s="6">
        <f t="shared" si="9"/>
        <v>0.58739460761628282</v>
      </c>
      <c r="C24" s="17">
        <v>0.46802110000000002</v>
      </c>
      <c r="D24" s="4">
        <f t="shared" si="8"/>
        <v>164.18562731628373</v>
      </c>
      <c r="E24" s="17">
        <v>0.68839209999999995</v>
      </c>
      <c r="F24" s="4">
        <f t="shared" si="8"/>
        <v>96.172119868306481</v>
      </c>
      <c r="G24" s="17">
        <v>0.77632389999999996</v>
      </c>
      <c r="H24" s="4">
        <f t="shared" si="8"/>
        <v>69.033566545890864</v>
      </c>
      <c r="I24" s="17">
        <v>0.85774899999999998</v>
      </c>
      <c r="J24" s="4">
        <f t="shared" si="8"/>
        <v>43.903188023751852</v>
      </c>
      <c r="K24" s="17">
        <v>0.91173950000000004</v>
      </c>
      <c r="L24" s="2">
        <f t="shared" si="8"/>
        <v>27.240000608574618</v>
      </c>
      <c r="M24" s="17">
        <v>0.96115050000000002</v>
      </c>
      <c r="N24" s="2">
        <f t="shared" si="8"/>
        <v>11.990192709567923</v>
      </c>
      <c r="O24" s="5"/>
      <c r="P24" s="5">
        <f t="shared" si="2"/>
        <v>96.441752133681732</v>
      </c>
      <c r="Q24" s="5">
        <f t="shared" si="1"/>
        <v>56.490984613670001</v>
      </c>
      <c r="R24" s="5">
        <f t="shared" si="3"/>
        <v>40.549944733576112</v>
      </c>
      <c r="S24" s="5">
        <f t="shared" si="4"/>
        <v>25.788495902315606</v>
      </c>
      <c r="T24" s="5">
        <f t="shared" si="5"/>
        <v>16.000629468940993</v>
      </c>
      <c r="U24" s="5">
        <f t="shared" si="6"/>
        <v>7.0429745418802652</v>
      </c>
      <c r="V24" s="5"/>
      <c r="W24" s="5"/>
      <c r="X24" s="5"/>
      <c r="Y24" s="5"/>
      <c r="Z24" s="5"/>
      <c r="AA24" s="5"/>
      <c r="AB24" s="5"/>
      <c r="AC24" s="5"/>
      <c r="AD24" s="5"/>
      <c r="AE24" s="5"/>
      <c r="AF24" s="5"/>
      <c r="AG24" s="5"/>
      <c r="AH24" s="5"/>
      <c r="AI24" s="5"/>
      <c r="AJ24" s="5"/>
      <c r="AK24" s="5"/>
    </row>
    <row r="25" spans="1:37" ht="12" customHeight="1" x14ac:dyDescent="0.3">
      <c r="A25" s="1">
        <f t="shared" si="7"/>
        <v>38</v>
      </c>
      <c r="B25" s="6">
        <f t="shared" si="9"/>
        <v>0.57028602681192508</v>
      </c>
      <c r="C25" s="17">
        <v>0.49142760000000002</v>
      </c>
      <c r="D25" s="4">
        <f t="shared" si="8"/>
        <v>156.96163612832763</v>
      </c>
      <c r="E25" s="17">
        <v>0.69301049999999997</v>
      </c>
      <c r="F25" s="4">
        <f t="shared" si="8"/>
        <v>94.746734573518424</v>
      </c>
      <c r="G25" s="17">
        <v>0.78431200000000001</v>
      </c>
      <c r="H25" s="4">
        <f t="shared" si="8"/>
        <v>66.568184536256254</v>
      </c>
      <c r="I25" s="17">
        <v>0.85205090000000006</v>
      </c>
      <c r="J25" s="4">
        <f t="shared" si="8"/>
        <v>45.661803117340909</v>
      </c>
      <c r="K25" s="17">
        <v>0.90720060000000002</v>
      </c>
      <c r="L25" s="2">
        <f t="shared" si="8"/>
        <v>28.640849671997778</v>
      </c>
      <c r="M25" s="17">
        <v>0.94832970000000005</v>
      </c>
      <c r="N25" s="2">
        <f t="shared" si="8"/>
        <v>15.947099817531425</v>
      </c>
      <c r="O25" s="5"/>
      <c r="P25" s="5">
        <f t="shared" si="2"/>
        <v>89.513027829523082</v>
      </c>
      <c r="Q25" s="5">
        <f t="shared" si="1"/>
        <v>54.032738813335875</v>
      </c>
      <c r="R25" s="5">
        <f t="shared" si="3"/>
        <v>37.962905471264612</v>
      </c>
      <c r="S25" s="5">
        <f t="shared" si="4"/>
        <v>26.040288276856721</v>
      </c>
      <c r="T25" s="5">
        <f t="shared" si="5"/>
        <v>16.333476363961239</v>
      </c>
      <c r="U25" s="5">
        <f t="shared" si="6"/>
        <v>9.0944081941131714</v>
      </c>
      <c r="V25" s="5"/>
      <c r="W25" s="5"/>
      <c r="X25" s="5"/>
      <c r="Y25" s="5"/>
      <c r="Z25" s="5"/>
      <c r="AA25" s="5"/>
      <c r="AB25" s="5"/>
      <c r="AC25" s="5"/>
      <c r="AD25" s="5"/>
      <c r="AE25" s="5"/>
      <c r="AF25" s="5"/>
      <c r="AG25" s="5"/>
      <c r="AH25" s="5"/>
      <c r="AI25" s="5"/>
      <c r="AJ25" s="5"/>
      <c r="AK25" s="5"/>
    </row>
    <row r="26" spans="1:37" ht="12" customHeight="1" x14ac:dyDescent="0.3">
      <c r="A26" s="1">
        <f t="shared" si="7"/>
        <v>39</v>
      </c>
      <c r="B26" s="6">
        <f t="shared" si="9"/>
        <v>0.55367575418633508</v>
      </c>
      <c r="C26" s="17">
        <v>0.48587669999999999</v>
      </c>
      <c r="D26" s="4">
        <f t="shared" si="8"/>
        <v>158.67482061491154</v>
      </c>
      <c r="E26" s="17">
        <v>0.69297949999999997</v>
      </c>
      <c r="F26" s="4">
        <f t="shared" si="8"/>
        <v>94.756302160591531</v>
      </c>
      <c r="G26" s="17">
        <v>0.80147210000000002</v>
      </c>
      <c r="H26" s="4">
        <f t="shared" si="8"/>
        <v>61.272031280346731</v>
      </c>
      <c r="I26" s="17">
        <v>0.85903209999999997</v>
      </c>
      <c r="J26" s="4">
        <f t="shared" si="8"/>
        <v>43.507182508477619</v>
      </c>
      <c r="K26" s="17">
        <v>0.90269869999999997</v>
      </c>
      <c r="L26" s="2">
        <f t="shared" si="8"/>
        <v>30.030279357301438</v>
      </c>
      <c r="M26" s="17">
        <v>0.95543670000000003</v>
      </c>
      <c r="N26" s="2">
        <f t="shared" si="8"/>
        <v>13.753653323061767</v>
      </c>
      <c r="O26" s="5"/>
      <c r="P26" s="5">
        <f t="shared" si="2"/>
        <v>87.854400974342582</v>
      </c>
      <c r="Q26" s="5">
        <f t="shared" si="1"/>
        <v>52.46426706267377</v>
      </c>
      <c r="R26" s="5">
        <f t="shared" si="3"/>
        <v>33.92483812967469</v>
      </c>
      <c r="S26" s="5">
        <f t="shared" si="4"/>
        <v>24.088872087903873</v>
      </c>
      <c r="T26" s="5">
        <f t="shared" si="5"/>
        <v>16.627037571580203</v>
      </c>
      <c r="U26" s="5">
        <f t="shared" si="6"/>
        <v>7.6150643764636179</v>
      </c>
      <c r="V26" s="5"/>
      <c r="W26" s="5"/>
      <c r="X26" s="5"/>
      <c r="Y26" s="5"/>
      <c r="Z26" s="5"/>
      <c r="AA26" s="5"/>
      <c r="AB26" s="5"/>
      <c r="AC26" s="5"/>
      <c r="AD26" s="5"/>
      <c r="AE26" s="5"/>
      <c r="AF26" s="5"/>
      <c r="AG26" s="5"/>
      <c r="AH26" s="5"/>
      <c r="AI26" s="5"/>
      <c r="AJ26" s="5"/>
      <c r="AK26" s="5"/>
    </row>
    <row r="27" spans="1:37" ht="12" customHeight="1" x14ac:dyDescent="0.3">
      <c r="A27" s="1">
        <f t="shared" si="7"/>
        <v>40</v>
      </c>
      <c r="B27" s="6">
        <f t="shared" si="9"/>
        <v>0.53754927590906321</v>
      </c>
      <c r="C27" s="17">
        <v>0.50880639999999999</v>
      </c>
      <c r="D27" s="4">
        <f t="shared" si="8"/>
        <v>151.59798508877657</v>
      </c>
      <c r="E27" s="17">
        <v>0.69681099999999996</v>
      </c>
      <c r="F27" s="4">
        <f t="shared" si="8"/>
        <v>93.573779261539812</v>
      </c>
      <c r="G27" s="17">
        <v>0.79728929999999998</v>
      </c>
      <c r="H27" s="4">
        <f t="shared" si="8"/>
        <v>62.562976545165618</v>
      </c>
      <c r="I27" s="17">
        <v>0.84091190000000005</v>
      </c>
      <c r="J27" s="4">
        <f t="shared" si="8"/>
        <v>49.099653194996407</v>
      </c>
      <c r="K27" s="17">
        <v>0.91317570000000003</v>
      </c>
      <c r="L27" s="2">
        <f t="shared" si="8"/>
        <v>26.796743558432883</v>
      </c>
      <c r="M27" s="17">
        <v>0.95218190000000003</v>
      </c>
      <c r="N27" s="2">
        <f t="shared" si="8"/>
        <v>14.758188239369614</v>
      </c>
      <c r="O27" s="5"/>
      <c r="P27" s="5">
        <f t="shared" si="2"/>
        <v>81.491387113744807</v>
      </c>
      <c r="Q27" s="5">
        <f t="shared" si="1"/>
        <v>50.300517286115245</v>
      </c>
      <c r="R27" s="5">
        <f t="shared" si="3"/>
        <v>33.630682740569483</v>
      </c>
      <c r="S27" s="5">
        <f t="shared" si="4"/>
        <v>26.393483022356442</v>
      </c>
      <c r="T27" s="5">
        <f t="shared" si="5"/>
        <v>14.40457009655645</v>
      </c>
      <c r="U27" s="5">
        <f t="shared" si="6"/>
        <v>7.9332534018027889</v>
      </c>
      <c r="V27" s="5"/>
      <c r="W27" s="5"/>
      <c r="X27" s="5"/>
      <c r="Y27" s="5"/>
      <c r="Z27" s="5"/>
      <c r="AA27" s="5"/>
      <c r="AB27" s="5"/>
      <c r="AC27" s="5"/>
      <c r="AD27" s="5"/>
      <c r="AE27" s="5"/>
      <c r="AF27" s="5"/>
      <c r="AG27" s="5"/>
      <c r="AH27" s="5"/>
      <c r="AI27" s="5"/>
      <c r="AJ27" s="5"/>
      <c r="AK27" s="5"/>
    </row>
    <row r="28" spans="1:37" ht="12" customHeight="1" x14ac:dyDescent="0.3">
      <c r="A28" s="1">
        <f t="shared" si="7"/>
        <v>41</v>
      </c>
      <c r="B28" s="6">
        <f t="shared" si="9"/>
        <v>0.52189250088258565</v>
      </c>
      <c r="C28" s="17">
        <v>0.51886310000000002</v>
      </c>
      <c r="D28" s="4">
        <f t="shared" si="8"/>
        <v>148.49416725270888</v>
      </c>
      <c r="E28" s="17">
        <v>0.71140049999999999</v>
      </c>
      <c r="F28" s="4">
        <f t="shared" si="8"/>
        <v>89.070995016279468</v>
      </c>
      <c r="G28" s="17">
        <v>0.79747270000000003</v>
      </c>
      <c r="H28" s="4">
        <f t="shared" si="8"/>
        <v>62.506373465513747</v>
      </c>
      <c r="I28" s="17">
        <v>0.85317639999999995</v>
      </c>
      <c r="J28" s="4">
        <f t="shared" si="8"/>
        <v>45.314437980219004</v>
      </c>
      <c r="K28" s="17">
        <v>0.91835330000000004</v>
      </c>
      <c r="L28" s="2">
        <f t="shared" si="8"/>
        <v>25.198771338119649</v>
      </c>
      <c r="M28" s="17">
        <v>0.95291380000000003</v>
      </c>
      <c r="N28" s="2">
        <f t="shared" si="8"/>
        <v>14.532300594892005</v>
      </c>
      <c r="O28" s="5"/>
      <c r="P28" s="5">
        <f t="shared" si="2"/>
        <v>77.497992313993194</v>
      </c>
      <c r="Q28" s="5">
        <f t="shared" si="1"/>
        <v>46.485484345146418</v>
      </c>
      <c r="R28" s="5">
        <f t="shared" si="3"/>
        <v>32.621607569017861</v>
      </c>
      <c r="S28" s="5">
        <f t="shared" si="4"/>
        <v>23.649265363585318</v>
      </c>
      <c r="T28" s="5">
        <f t="shared" si="5"/>
        <v>13.151049792819682</v>
      </c>
      <c r="U28" s="5">
        <f t="shared" si="6"/>
        <v>7.5842987010456762</v>
      </c>
      <c r="V28" s="5"/>
      <c r="W28" s="5"/>
      <c r="X28" s="5"/>
      <c r="Y28" s="5"/>
      <c r="Z28" s="5"/>
      <c r="AA28" s="5"/>
      <c r="AB28" s="5"/>
      <c r="AC28" s="5"/>
      <c r="AD28" s="5"/>
      <c r="AE28" s="5"/>
      <c r="AF28" s="5"/>
      <c r="AG28" s="5"/>
      <c r="AH28" s="5"/>
      <c r="AI28" s="5"/>
      <c r="AJ28" s="5"/>
      <c r="AK28" s="5"/>
    </row>
    <row r="29" spans="1:37" ht="12" customHeight="1" x14ac:dyDescent="0.3">
      <c r="A29" s="1">
        <f t="shared" si="7"/>
        <v>42</v>
      </c>
      <c r="B29" s="6">
        <f t="shared" si="9"/>
        <v>0.50669174842969478</v>
      </c>
      <c r="C29" s="17">
        <v>0.51677099999999998</v>
      </c>
      <c r="D29" s="4">
        <f t="shared" si="8"/>
        <v>149.13985592740707</v>
      </c>
      <c r="E29" s="17">
        <v>0.71718440000000006</v>
      </c>
      <c r="F29" s="4">
        <f t="shared" si="8"/>
        <v>87.285899310726748</v>
      </c>
      <c r="G29" s="17">
        <v>0.80242389999999997</v>
      </c>
      <c r="H29" s="4">
        <f t="shared" si="8"/>
        <v>60.978275494018312</v>
      </c>
      <c r="I29" s="17">
        <v>0.86625589999999997</v>
      </c>
      <c r="J29" s="4">
        <f t="shared" si="8"/>
        <v>41.277687814971216</v>
      </c>
      <c r="K29" s="17">
        <v>0.91734150000000003</v>
      </c>
      <c r="L29" s="2">
        <f t="shared" si="8"/>
        <v>25.511045034912165</v>
      </c>
      <c r="M29" s="17">
        <v>0.95743610000000001</v>
      </c>
      <c r="N29" s="2">
        <f t="shared" si="8"/>
        <v>13.136574820030585</v>
      </c>
      <c r="O29" s="5"/>
      <c r="P29" s="5">
        <f t="shared" si="2"/>
        <v>75.567934360410661</v>
      </c>
      <c r="Q29" s="5">
        <f t="shared" si="1"/>
        <v>44.227044935010426</v>
      </c>
      <c r="R29" s="5">
        <f t="shared" si="3"/>
        <v>30.897189026291748</v>
      </c>
      <c r="S29" s="5">
        <f t="shared" si="4"/>
        <v>20.915063810102872</v>
      </c>
      <c r="T29" s="5">
        <f t="shared" si="5"/>
        <v>12.926236013008328</v>
      </c>
      <c r="U29" s="5">
        <f t="shared" si="6"/>
        <v>6.6561940639388002</v>
      </c>
      <c r="V29" s="5"/>
      <c r="W29" s="5"/>
      <c r="X29" s="5"/>
      <c r="Y29" s="5"/>
      <c r="Z29" s="5"/>
      <c r="AA29" s="5"/>
      <c r="AB29" s="5"/>
      <c r="AC29" s="5"/>
      <c r="AD29" s="5"/>
      <c r="AE29" s="5"/>
      <c r="AF29" s="5"/>
      <c r="AG29" s="5"/>
      <c r="AH29" s="5"/>
      <c r="AI29" s="5"/>
      <c r="AJ29" s="5"/>
      <c r="AK29" s="5"/>
    </row>
    <row r="30" spans="1:37" ht="12" customHeight="1" x14ac:dyDescent="0.3">
      <c r="A30" s="1">
        <f t="shared" si="7"/>
        <v>43</v>
      </c>
      <c r="B30" s="6">
        <f t="shared" si="9"/>
        <v>0.49193373633950949</v>
      </c>
      <c r="C30" s="17">
        <v>0.53885850000000002</v>
      </c>
      <c r="D30" s="4">
        <f t="shared" si="8"/>
        <v>142.3229501378195</v>
      </c>
      <c r="E30" s="17">
        <v>0.72033530000000001</v>
      </c>
      <c r="F30" s="4">
        <f t="shared" si="8"/>
        <v>86.313431242705875</v>
      </c>
      <c r="G30" s="17">
        <v>0.81034139999999999</v>
      </c>
      <c r="H30" s="4">
        <f t="shared" si="8"/>
        <v>58.534682892363094</v>
      </c>
      <c r="I30" s="17">
        <v>0.86122790000000005</v>
      </c>
      <c r="J30" s="4">
        <f t="shared" si="8"/>
        <v>42.829488711860662</v>
      </c>
      <c r="K30" s="17">
        <v>0.9188866</v>
      </c>
      <c r="L30" s="2">
        <f t="shared" si="8"/>
        <v>25.034177977278144</v>
      </c>
      <c r="M30" s="17">
        <v>0.95659590000000005</v>
      </c>
      <c r="N30" s="2">
        <f t="shared" si="8"/>
        <v>13.395887292895832</v>
      </c>
      <c r="O30" s="5"/>
      <c r="P30" s="5">
        <f t="shared" si="2"/>
        <v>70.013460628159251</v>
      </c>
      <c r="Q30" s="5">
        <f t="shared" si="1"/>
        <v>42.460488727507652</v>
      </c>
      <c r="R30" s="5">
        <f t="shared" si="3"/>
        <v>28.795185260688541</v>
      </c>
      <c r="S30" s="5">
        <f t="shared" si="4"/>
        <v>21.069270407536461</v>
      </c>
      <c r="T30" s="5">
        <f t="shared" si="5"/>
        <v>12.315156708550701</v>
      </c>
      <c r="U30" s="5">
        <f t="shared" si="6"/>
        <v>6.5898888875772039</v>
      </c>
      <c r="V30" s="5"/>
      <c r="W30" s="5"/>
      <c r="X30" s="5"/>
      <c r="Y30" s="5"/>
      <c r="Z30" s="5"/>
      <c r="AA30" s="5"/>
      <c r="AB30" s="5"/>
      <c r="AC30" s="5"/>
      <c r="AD30" s="5"/>
      <c r="AE30" s="5"/>
      <c r="AF30" s="5"/>
      <c r="AG30" s="5"/>
      <c r="AH30" s="5"/>
      <c r="AI30" s="5"/>
      <c r="AJ30" s="5"/>
      <c r="AK30" s="5"/>
    </row>
    <row r="31" spans="1:37" ht="12" customHeight="1" x14ac:dyDescent="0.3">
      <c r="A31" s="1">
        <f t="shared" si="7"/>
        <v>44</v>
      </c>
      <c r="B31" s="6">
        <f t="shared" si="9"/>
        <v>0.4776055692616597</v>
      </c>
      <c r="C31" s="17">
        <v>0.55086590000000002</v>
      </c>
      <c r="D31" s="4">
        <f t="shared" si="8"/>
        <v>138.61708416938063</v>
      </c>
      <c r="E31" s="17">
        <v>0.73720439999999998</v>
      </c>
      <c r="F31" s="4">
        <f t="shared" si="8"/>
        <v>81.107089852547134</v>
      </c>
      <c r="G31" s="17">
        <v>0.8219476</v>
      </c>
      <c r="H31" s="4">
        <f t="shared" si="8"/>
        <v>54.952640018560665</v>
      </c>
      <c r="I31" s="17">
        <v>0.85761929999999997</v>
      </c>
      <c r="J31" s="4">
        <f t="shared" si="8"/>
        <v>43.943217573538362</v>
      </c>
      <c r="K31" s="17">
        <v>0.9182205</v>
      </c>
      <c r="L31" s="2">
        <f t="shared" si="8"/>
        <v>25.23975764661348</v>
      </c>
      <c r="M31" s="17">
        <v>0.95930559999999998</v>
      </c>
      <c r="N31" s="2">
        <f t="shared" si="8"/>
        <v>12.559587593154129</v>
      </c>
      <c r="O31" s="5"/>
      <c r="P31" s="5">
        <f t="shared" si="2"/>
        <v>66.204291394108438</v>
      </c>
      <c r="Q31" s="5">
        <f t="shared" si="1"/>
        <v>38.737197820182359</v>
      </c>
      <c r="R31" s="5">
        <f t="shared" si="3"/>
        <v>26.245686918495728</v>
      </c>
      <c r="S31" s="5">
        <f t="shared" si="4"/>
        <v>20.987525444398759</v>
      </c>
      <c r="T31" s="5">
        <f t="shared" si="5"/>
        <v>12.05464881883716</v>
      </c>
      <c r="U31" s="5">
        <f t="shared" si="6"/>
        <v>5.9985289821200558</v>
      </c>
      <c r="V31" s="5"/>
      <c r="W31" s="5"/>
      <c r="X31" s="5"/>
      <c r="Y31" s="5"/>
      <c r="Z31" s="5"/>
      <c r="AA31" s="5"/>
      <c r="AB31" s="5"/>
      <c r="AC31" s="5"/>
      <c r="AD31" s="5"/>
      <c r="AE31" s="5"/>
      <c r="AF31" s="5"/>
      <c r="AG31" s="5"/>
      <c r="AH31" s="5"/>
      <c r="AI31" s="5"/>
      <c r="AJ31" s="5"/>
      <c r="AK31" s="5"/>
    </row>
    <row r="32" spans="1:37" ht="12" customHeight="1" x14ac:dyDescent="0.3">
      <c r="A32" s="1">
        <f t="shared" si="7"/>
        <v>45</v>
      </c>
      <c r="B32" s="6">
        <f t="shared" si="9"/>
        <v>0.46369472743850459</v>
      </c>
      <c r="C32" s="17">
        <v>0.54763649999999997</v>
      </c>
      <c r="D32" s="4">
        <f t="shared" si="8"/>
        <v>139.61377983692537</v>
      </c>
      <c r="E32" s="17">
        <v>0.73041940000000005</v>
      </c>
      <c r="F32" s="4">
        <f t="shared" si="8"/>
        <v>83.201156894192906</v>
      </c>
      <c r="G32" s="17">
        <v>0.82612669999999999</v>
      </c>
      <c r="H32" s="4">
        <f t="shared" si="8"/>
        <v>53.66283669155375</v>
      </c>
      <c r="I32" s="17">
        <v>0.86950249999999996</v>
      </c>
      <c r="J32" s="4">
        <f t="shared" si="8"/>
        <v>40.275683679760128</v>
      </c>
      <c r="K32" s="17">
        <v>0.91500110000000001</v>
      </c>
      <c r="L32" s="2">
        <f t="shared" si="8"/>
        <v>26.23336699574752</v>
      </c>
      <c r="M32" s="17">
        <v>0.95671850000000003</v>
      </c>
      <c r="N32" s="2">
        <f t="shared" si="8"/>
        <v>13.358049029180915</v>
      </c>
      <c r="O32" s="5"/>
      <c r="P32" s="5">
        <f t="shared" si="2"/>
        <v>64.738173588142502</v>
      </c>
      <c r="Q32" s="5">
        <f t="shared" si="1"/>
        <v>38.579937768621036</v>
      </c>
      <c r="R32" s="5">
        <f t="shared" si="3"/>
        <v>24.883174433267001</v>
      </c>
      <c r="S32" s="5">
        <f t="shared" si="4"/>
        <v>18.675622166285802</v>
      </c>
      <c r="T32" s="5">
        <f t="shared" si="5"/>
        <v>12.164273958887408</v>
      </c>
      <c r="U32" s="5">
        <f t="shared" si="6"/>
        <v>6.1940569036962252</v>
      </c>
      <c r="V32" s="5"/>
      <c r="W32" s="5"/>
      <c r="X32" s="5"/>
      <c r="Y32" s="5"/>
      <c r="Z32" s="5"/>
      <c r="AA32" s="5"/>
      <c r="AB32" s="5"/>
      <c r="AC32" s="5"/>
      <c r="AD32" s="5"/>
      <c r="AE32" s="5"/>
      <c r="AF32" s="5"/>
      <c r="AG32" s="5"/>
      <c r="AH32" s="5"/>
      <c r="AI32" s="5"/>
      <c r="AJ32" s="5"/>
      <c r="AK32" s="5"/>
    </row>
    <row r="33" spans="1:37" ht="12" customHeight="1" x14ac:dyDescent="0.3">
      <c r="A33" s="1">
        <f t="shared" si="7"/>
        <v>46</v>
      </c>
      <c r="B33" s="6">
        <f t="shared" si="9"/>
        <v>0.45018905576553847</v>
      </c>
      <c r="C33" s="17">
        <v>0.58111729999999995</v>
      </c>
      <c r="D33" s="4">
        <f t="shared" si="8"/>
        <v>129.28053889249875</v>
      </c>
      <c r="E33" s="17">
        <v>0.75425129999999996</v>
      </c>
      <c r="F33" s="4">
        <f t="shared" si="8"/>
        <v>75.845873721046516</v>
      </c>
      <c r="G33" s="17">
        <v>0.82147499999999996</v>
      </c>
      <c r="H33" s="4">
        <f t="shared" si="8"/>
        <v>55.098499426649376</v>
      </c>
      <c r="I33" s="17">
        <v>0.87606280000000003</v>
      </c>
      <c r="J33" s="4">
        <f t="shared" si="8"/>
        <v>38.250966212802268</v>
      </c>
      <c r="K33" s="17">
        <v>0.91967189999999999</v>
      </c>
      <c r="L33" s="2">
        <f t="shared" si="8"/>
        <v>24.791809392487512</v>
      </c>
      <c r="M33" s="17">
        <v>0.9609396</v>
      </c>
      <c r="N33" s="2">
        <f t="shared" si="8"/>
        <v>12.055283164849151</v>
      </c>
      <c r="O33" s="5"/>
      <c r="P33" s="5">
        <f t="shared" si="2"/>
        <v>58.200683732873983</v>
      </c>
      <c r="Q33" s="5">
        <f t="shared" si="1"/>
        <v>34.144982274190198</v>
      </c>
      <c r="R33" s="5">
        <f t="shared" si="3"/>
        <v>24.804741430981345</v>
      </c>
      <c r="S33" s="5">
        <f t="shared" si="4"/>
        <v>17.220166361460969</v>
      </c>
      <c r="T33" s="5">
        <f t="shared" si="5"/>
        <v>11.161001261123161</v>
      </c>
      <c r="U33" s="5">
        <f t="shared" si="6"/>
        <v>5.4271565449696313</v>
      </c>
      <c r="V33" s="5"/>
      <c r="W33" s="5"/>
      <c r="X33" s="5"/>
      <c r="Y33" s="5"/>
      <c r="Z33" s="5"/>
      <c r="AA33" s="5"/>
      <c r="AB33" s="5"/>
      <c r="AC33" s="5"/>
      <c r="AD33" s="5"/>
      <c r="AE33" s="5"/>
      <c r="AF33" s="5"/>
      <c r="AG33" s="5"/>
      <c r="AH33" s="5"/>
      <c r="AI33" s="5"/>
      <c r="AJ33" s="5"/>
      <c r="AK33" s="5"/>
    </row>
    <row r="34" spans="1:37" ht="12" customHeight="1" x14ac:dyDescent="0.3">
      <c r="A34" s="1">
        <f t="shared" si="7"/>
        <v>47</v>
      </c>
      <c r="B34" s="6">
        <f t="shared" si="9"/>
        <v>0.43707675317042571</v>
      </c>
      <c r="C34" s="17">
        <v>0.57608740000000003</v>
      </c>
      <c r="D34" s="4">
        <f t="shared" si="8"/>
        <v>130.83292618988622</v>
      </c>
      <c r="E34" s="17">
        <v>0.7551021</v>
      </c>
      <c r="F34" s="4">
        <f t="shared" si="8"/>
        <v>75.583289750665912</v>
      </c>
      <c r="G34" s="17">
        <v>0.83064380000000004</v>
      </c>
      <c r="H34" s="4">
        <f t="shared" si="8"/>
        <v>52.268715802265859</v>
      </c>
      <c r="I34" s="17">
        <v>0.88547010000000004</v>
      </c>
      <c r="J34" s="4">
        <f t="shared" si="8"/>
        <v>35.347573894324078</v>
      </c>
      <c r="K34" s="17">
        <v>0.91880709999999999</v>
      </c>
      <c r="L34" s="2">
        <f t="shared" si="8"/>
        <v>25.058714208643046</v>
      </c>
      <c r="M34" s="17">
        <v>0.95315300000000003</v>
      </c>
      <c r="N34" s="2">
        <f t="shared" si="8"/>
        <v>14.458475858508562</v>
      </c>
      <c r="O34" s="5"/>
      <c r="P34" s="5">
        <f t="shared" si="2"/>
        <v>57.184030586861425</v>
      </c>
      <c r="Q34" s="5">
        <f t="shared" si="1"/>
        <v>33.035698878160574</v>
      </c>
      <c r="R34" s="5">
        <f t="shared" si="3"/>
        <v>22.845440595242085</v>
      </c>
      <c r="S34" s="5">
        <f t="shared" si="4"/>
        <v>15.449602830182869</v>
      </c>
      <c r="T34" s="5">
        <f t="shared" si="5"/>
        <v>10.952581444939316</v>
      </c>
      <c r="U34" s="5">
        <f t="shared" si="6"/>
        <v>6.3194636840299054</v>
      </c>
      <c r="V34" s="5"/>
      <c r="W34" s="5"/>
      <c r="X34" s="5"/>
      <c r="Y34" s="5"/>
      <c r="Z34" s="5"/>
      <c r="AA34" s="5"/>
      <c r="AB34" s="5"/>
      <c r="AC34" s="5"/>
      <c r="AD34" s="5"/>
      <c r="AE34" s="5"/>
      <c r="AF34" s="5"/>
      <c r="AG34" s="5"/>
      <c r="AH34" s="5"/>
      <c r="AI34" s="5"/>
      <c r="AJ34" s="5"/>
      <c r="AK34" s="5"/>
    </row>
    <row r="35" spans="1:37" ht="12" customHeight="1" x14ac:dyDescent="0.3">
      <c r="A35" s="1">
        <f t="shared" si="7"/>
        <v>48</v>
      </c>
      <c r="B35" s="6">
        <f t="shared" si="9"/>
        <v>0.42434636230138417</v>
      </c>
      <c r="C35" s="17">
        <v>0.6006532</v>
      </c>
      <c r="D35" s="4">
        <f t="shared" si="8"/>
        <v>123.25113810858007</v>
      </c>
      <c r="E35" s="17">
        <v>0.75698770000000004</v>
      </c>
      <c r="F35" s="4">
        <f t="shared" si="8"/>
        <v>75.00133355114825</v>
      </c>
      <c r="G35" s="17">
        <v>0.82277239999999996</v>
      </c>
      <c r="H35" s="4">
        <f t="shared" si="8"/>
        <v>54.698080476047863</v>
      </c>
      <c r="I35" s="17">
        <v>0.85199499999999995</v>
      </c>
      <c r="J35" s="4">
        <f t="shared" si="8"/>
        <v>45.679055637256639</v>
      </c>
      <c r="K35" s="17">
        <v>0.90877339999999995</v>
      </c>
      <c r="L35" s="2">
        <f t="shared" si="8"/>
        <v>28.155433512366184</v>
      </c>
      <c r="M35" s="17">
        <v>0.95513300000000001</v>
      </c>
      <c r="N35" s="2">
        <f t="shared" si="8"/>
        <v>13.847384813194099</v>
      </c>
      <c r="O35" s="5"/>
      <c r="P35" s="5">
        <f t="shared" si="2"/>
        <v>52.301172105881456</v>
      </c>
      <c r="Q35" s="5">
        <f t="shared" si="1"/>
        <v>31.826543060182516</v>
      </c>
      <c r="R35" s="5">
        <f t="shared" si="3"/>
        <v>23.210931474879274</v>
      </c>
      <c r="S35" s="5">
        <f t="shared" si="4"/>
        <v>19.383741093032391</v>
      </c>
      <c r="T35" s="5">
        <f t="shared" si="5"/>
        <v>11.947655789991074</v>
      </c>
      <c r="U35" s="5">
        <f t="shared" si="6"/>
        <v>5.8760873728663476</v>
      </c>
      <c r="V35" s="5"/>
      <c r="W35" s="5"/>
      <c r="X35" s="5"/>
      <c r="Y35" s="5"/>
      <c r="Z35" s="5"/>
      <c r="AA35" s="5"/>
      <c r="AB35" s="5"/>
      <c r="AC35" s="5"/>
      <c r="AD35" s="5"/>
      <c r="AE35" s="5"/>
      <c r="AF35" s="5"/>
      <c r="AG35" s="5"/>
      <c r="AH35" s="5"/>
      <c r="AI35" s="5"/>
      <c r="AJ35" s="5"/>
      <c r="AK35" s="5"/>
    </row>
    <row r="36" spans="1:37" ht="12" customHeight="1" x14ac:dyDescent="0.3">
      <c r="A36" s="1">
        <f t="shared" si="7"/>
        <v>49</v>
      </c>
      <c r="B36" s="6">
        <f t="shared" si="9"/>
        <v>0.41198675951590696</v>
      </c>
      <c r="C36" s="17">
        <v>0.5911459</v>
      </c>
      <c r="D36" s="4">
        <f t="shared" si="8"/>
        <v>126.18539361116505</v>
      </c>
      <c r="E36" s="17">
        <v>0.77877479999999999</v>
      </c>
      <c r="F36" s="4">
        <f t="shared" si="8"/>
        <v>68.277140766617507</v>
      </c>
      <c r="G36" s="17">
        <v>0.83255140000000005</v>
      </c>
      <c r="H36" s="4">
        <f t="shared" si="8"/>
        <v>51.679969702244705</v>
      </c>
      <c r="I36" s="17">
        <v>0.862209</v>
      </c>
      <c r="J36" s="4">
        <f t="shared" si="8"/>
        <v>42.526690012588951</v>
      </c>
      <c r="K36" s="17">
        <v>0.92475079999999998</v>
      </c>
      <c r="L36" s="2">
        <f t="shared" si="8"/>
        <v>23.224299134887683</v>
      </c>
      <c r="M36" s="17">
        <v>0.95018340000000001</v>
      </c>
      <c r="N36" s="2">
        <f t="shared" si="8"/>
        <v>15.374988973743845</v>
      </c>
      <c r="O36" s="5"/>
      <c r="P36" s="5">
        <f t="shared" si="2"/>
        <v>51.986711412103119</v>
      </c>
      <c r="Q36" s="5">
        <f t="shared" ref="Q36:Q66" si="10">PRODUCT($B36,F36)</f>
        <v>28.129277973450176</v>
      </c>
      <c r="R36" s="5">
        <f t="shared" si="3"/>
        <v>21.291463249508048</v>
      </c>
      <c r="S36" s="5">
        <f t="shared" si="4"/>
        <v>17.520433211224006</v>
      </c>
      <c r="T36" s="5">
        <f t="shared" si="5"/>
        <v>9.5681037426104574</v>
      </c>
      <c r="U36" s="5">
        <f t="shared" si="6"/>
        <v>6.334291884885527</v>
      </c>
      <c r="V36" s="5"/>
      <c r="W36" s="5"/>
      <c r="X36" s="5"/>
      <c r="Y36" s="5"/>
      <c r="Z36" s="5"/>
      <c r="AA36" s="5"/>
      <c r="AB36" s="5"/>
      <c r="AC36" s="5"/>
      <c r="AD36" s="5"/>
      <c r="AE36" s="5"/>
      <c r="AF36" s="5"/>
      <c r="AG36" s="5"/>
      <c r="AH36" s="5"/>
      <c r="AI36" s="5"/>
      <c r="AJ36" s="5"/>
      <c r="AK36" s="5"/>
    </row>
    <row r="37" spans="1:37" ht="12" customHeight="1" x14ac:dyDescent="0.3">
      <c r="A37" s="1">
        <f t="shared" si="7"/>
        <v>50</v>
      </c>
      <c r="B37" s="6">
        <f t="shared" si="9"/>
        <v>0.39998714516107475</v>
      </c>
      <c r="C37" s="17">
        <v>0.61776989999999998</v>
      </c>
      <c r="D37" s="4">
        <f t="shared" si="8"/>
        <v>117.96837947457291</v>
      </c>
      <c r="E37" s="17">
        <v>0.7715822</v>
      </c>
      <c r="F37" s="4">
        <f t="shared" si="8"/>
        <v>70.49700614668258</v>
      </c>
      <c r="G37" s="17">
        <v>0.83317669999999999</v>
      </c>
      <c r="H37" s="4">
        <f t="shared" si="8"/>
        <v>51.486982212024955</v>
      </c>
      <c r="I37" s="17">
        <v>0.89035819999999999</v>
      </c>
      <c r="J37" s="4">
        <f t="shared" si="8"/>
        <v>33.838950592000025</v>
      </c>
      <c r="K37" s="17">
        <v>0.91862370000000004</v>
      </c>
      <c r="L37" s="2">
        <f t="shared" si="8"/>
        <v>25.115317288294882</v>
      </c>
      <c r="M37" s="17">
        <v>0.95566019999999996</v>
      </c>
      <c r="N37" s="2">
        <f t="shared" si="8"/>
        <v>13.68467410658311</v>
      </c>
      <c r="O37" s="5"/>
      <c r="P37" s="5">
        <f t="shared" si="2"/>
        <v>47.185835325312745</v>
      </c>
      <c r="Q37" s="5">
        <f t="shared" si="10"/>
        <v>28.197896231014305</v>
      </c>
      <c r="R37" s="5">
        <f t="shared" si="3"/>
        <v>20.594131027946901</v>
      </c>
      <c r="S37" s="5">
        <f t="shared" si="4"/>
        <v>13.53514524254075</v>
      </c>
      <c r="T37" s="5">
        <f t="shared" si="5"/>
        <v>10.045804061959656</v>
      </c>
      <c r="U37" s="5">
        <f t="shared" si="6"/>
        <v>5.4736937283518596</v>
      </c>
      <c r="V37" s="5"/>
      <c r="W37" s="5"/>
      <c r="X37" s="5"/>
      <c r="Y37" s="5"/>
      <c r="Z37" s="5"/>
      <c r="AA37" s="5"/>
      <c r="AB37" s="5"/>
      <c r="AC37" s="5"/>
      <c r="AD37" s="5"/>
      <c r="AE37" s="5"/>
      <c r="AF37" s="5"/>
      <c r="AG37" s="5"/>
      <c r="AH37" s="5"/>
      <c r="AI37" s="5"/>
      <c r="AJ37" s="5"/>
      <c r="AK37" s="5"/>
    </row>
    <row r="38" spans="1:37" ht="12" customHeight="1" x14ac:dyDescent="0.3">
      <c r="A38" s="1">
        <f t="shared" si="7"/>
        <v>51</v>
      </c>
      <c r="B38" s="6">
        <f t="shared" si="9"/>
        <v>0.3883370341369658</v>
      </c>
      <c r="C38" s="17">
        <v>0.61913010000000002</v>
      </c>
      <c r="D38" s="4">
        <f t="shared" si="8"/>
        <v>117.54857844435233</v>
      </c>
      <c r="E38" s="17">
        <v>0.79119680000000003</v>
      </c>
      <c r="F38" s="4">
        <f t="shared" si="8"/>
        <v>64.443316036871863</v>
      </c>
      <c r="G38" s="17">
        <v>0.84795759999999998</v>
      </c>
      <c r="H38" s="4">
        <f t="shared" si="8"/>
        <v>46.925125832384225</v>
      </c>
      <c r="I38" s="17">
        <v>0.88248539999999998</v>
      </c>
      <c r="J38" s="4">
        <f t="shared" si="8"/>
        <v>36.268747350359504</v>
      </c>
      <c r="K38" s="17">
        <v>0.91943070000000005</v>
      </c>
      <c r="L38" s="2">
        <f t="shared" si="8"/>
        <v>24.866251392553075</v>
      </c>
      <c r="M38" s="17">
        <v>0.95396519999999996</v>
      </c>
      <c r="N38" s="2">
        <f t="shared" si="8"/>
        <v>14.207805077193225</v>
      </c>
      <c r="O38" s="5"/>
      <c r="P38" s="5">
        <f t="shared" si="2"/>
        <v>45.648466320096254</v>
      </c>
      <c r="Q38" s="5">
        <f t="shared" si="10"/>
        <v>25.025726219709984</v>
      </c>
      <c r="R38" s="5">
        <f t="shared" si="3"/>
        <v>18.222764192252008</v>
      </c>
      <c r="S38" s="5">
        <f t="shared" si="4"/>
        <v>14.084497777901547</v>
      </c>
      <c r="T38" s="5">
        <f t="shared" si="5"/>
        <v>9.656486315888257</v>
      </c>
      <c r="U38" s="5">
        <f t="shared" si="6"/>
        <v>5.5174168852733416</v>
      </c>
      <c r="V38" s="5"/>
      <c r="W38" s="5"/>
      <c r="X38" s="5"/>
      <c r="Y38" s="5"/>
      <c r="Z38" s="5"/>
      <c r="AA38" s="5"/>
      <c r="AB38" s="5"/>
      <c r="AC38" s="5"/>
      <c r="AD38" s="5"/>
      <c r="AE38" s="5"/>
      <c r="AF38" s="5"/>
      <c r="AG38" s="5"/>
      <c r="AH38" s="5"/>
      <c r="AI38" s="5"/>
      <c r="AJ38" s="5"/>
      <c r="AK38" s="5"/>
    </row>
    <row r="39" spans="1:37" ht="12" customHeight="1" x14ac:dyDescent="0.3">
      <c r="A39" s="1">
        <f t="shared" si="7"/>
        <v>52</v>
      </c>
      <c r="B39" s="6">
        <f t="shared" si="9"/>
        <v>0.37702624673491825</v>
      </c>
      <c r="C39" s="17">
        <v>0.63258300000000001</v>
      </c>
      <c r="D39" s="4">
        <f t="shared" si="8"/>
        <v>113.39658514964978</v>
      </c>
      <c r="E39" s="17">
        <v>0.80111949999999998</v>
      </c>
      <c r="F39" s="4">
        <f t="shared" si="8"/>
        <v>61.380854867507288</v>
      </c>
      <c r="G39" s="17">
        <v>0.84949050000000004</v>
      </c>
      <c r="H39" s="4">
        <f t="shared" si="8"/>
        <v>46.452024083211199</v>
      </c>
      <c r="I39" s="17">
        <v>0.87746150000000001</v>
      </c>
      <c r="J39" s="4">
        <f t="shared" si="8"/>
        <v>37.819282856700589</v>
      </c>
      <c r="K39" s="17">
        <v>0.91617740000000003</v>
      </c>
      <c r="L39" s="2">
        <f t="shared" si="8"/>
        <v>25.870323361099324</v>
      </c>
      <c r="M39" s="17">
        <v>0.94886619999999999</v>
      </c>
      <c r="N39" s="2">
        <f t="shared" si="8"/>
        <v>15.781518834798508</v>
      </c>
      <c r="O39" s="5"/>
      <c r="P39" s="5">
        <f t="shared" si="2"/>
        <v>42.753488891529024</v>
      </c>
      <c r="Q39" s="5">
        <f t="shared" si="10"/>
        <v>23.14219333207701</v>
      </c>
      <c r="R39" s="5">
        <f t="shared" si="3"/>
        <v>17.513632293333149</v>
      </c>
      <c r="S39" s="5">
        <f t="shared" si="4"/>
        <v>14.258862269668061</v>
      </c>
      <c r="T39" s="5">
        <f t="shared" si="5"/>
        <v>9.7537909186539533</v>
      </c>
      <c r="U39" s="5">
        <f t="shared" si="6"/>
        <v>5.9500468140605021</v>
      </c>
      <c r="V39" s="5"/>
      <c r="W39" s="5"/>
      <c r="X39" s="5"/>
      <c r="Y39" s="5"/>
      <c r="Z39" s="5"/>
      <c r="AA39" s="5"/>
      <c r="AB39" s="5"/>
      <c r="AC39" s="5"/>
      <c r="AD39" s="5"/>
      <c r="AE39" s="5"/>
      <c r="AF39" s="5"/>
      <c r="AG39" s="5"/>
      <c r="AH39" s="5"/>
      <c r="AI39" s="5"/>
      <c r="AJ39" s="5"/>
      <c r="AK39" s="5"/>
    </row>
    <row r="40" spans="1:37" ht="12" customHeight="1" x14ac:dyDescent="0.3">
      <c r="A40" s="1">
        <f t="shared" si="7"/>
        <v>53</v>
      </c>
      <c r="B40" s="6">
        <f t="shared" si="9"/>
        <v>0.3660448997426391</v>
      </c>
      <c r="C40" s="17">
        <v>0.6679349</v>
      </c>
      <c r="D40" s="4">
        <f t="shared" si="8"/>
        <v>102.48586316740099</v>
      </c>
      <c r="E40" s="17">
        <v>0.79756059999999995</v>
      </c>
      <c r="F40" s="4">
        <f t="shared" si="8"/>
        <v>62.479244726683902</v>
      </c>
      <c r="G40" s="17">
        <v>0.85271220000000003</v>
      </c>
      <c r="H40" s="4">
        <f t="shared" si="8"/>
        <v>45.457704880842705</v>
      </c>
      <c r="I40" s="17">
        <v>0.89199649999999997</v>
      </c>
      <c r="J40" s="4">
        <f t="shared" si="8"/>
        <v>33.33331904677847</v>
      </c>
      <c r="K40" s="17">
        <v>0.91957949999999999</v>
      </c>
      <c r="L40" s="2">
        <f t="shared" si="8"/>
        <v>24.820326974602185</v>
      </c>
      <c r="M40" s="17">
        <v>0.95062639999999998</v>
      </c>
      <c r="N40" s="2">
        <f t="shared" si="8"/>
        <v>15.238265068150769</v>
      </c>
      <c r="O40" s="5"/>
      <c r="P40" s="5">
        <f t="shared" si="2"/>
        <v>37.514427508149126</v>
      </c>
      <c r="Q40" s="5">
        <f t="shared" si="10"/>
        <v>22.870208871974821</v>
      </c>
      <c r="R40" s="5">
        <f t="shared" si="3"/>
        <v>16.639561025638542</v>
      </c>
      <c r="S40" s="5">
        <f t="shared" si="4"/>
        <v>12.201491428567428</v>
      </c>
      <c r="T40" s="5">
        <f t="shared" si="5"/>
        <v>9.0853540989977777</v>
      </c>
      <c r="U40" s="5">
        <f t="shared" si="6"/>
        <v>5.5778892091230077</v>
      </c>
      <c r="V40" s="5"/>
      <c r="W40" s="5"/>
      <c r="X40" s="5"/>
      <c r="Y40" s="5"/>
      <c r="Z40" s="5"/>
      <c r="AA40" s="5"/>
      <c r="AB40" s="5"/>
      <c r="AC40" s="5"/>
      <c r="AD40" s="5"/>
      <c r="AE40" s="5"/>
      <c r="AF40" s="5"/>
      <c r="AG40" s="5"/>
      <c r="AH40" s="5"/>
      <c r="AI40" s="5"/>
      <c r="AJ40" s="5"/>
      <c r="AK40" s="5"/>
    </row>
    <row r="41" spans="1:37" ht="12" customHeight="1" x14ac:dyDescent="0.3">
      <c r="A41" s="1">
        <f t="shared" si="7"/>
        <v>54</v>
      </c>
      <c r="B41" s="6">
        <f t="shared" si="9"/>
        <v>0.35538339780838746</v>
      </c>
      <c r="C41" s="17">
        <v>0.67582560000000003</v>
      </c>
      <c r="D41" s="4">
        <f t="shared" si="8"/>
        <v>100.0505418990864</v>
      </c>
      <c r="E41" s="17">
        <v>0.81182679999999996</v>
      </c>
      <c r="F41" s="4">
        <f t="shared" si="8"/>
        <v>58.076241155640822</v>
      </c>
      <c r="G41" s="17">
        <v>0.85796419999999995</v>
      </c>
      <c r="H41" s="4">
        <f t="shared" si="8"/>
        <v>43.836770451554045</v>
      </c>
      <c r="I41" s="17">
        <v>0.87589779999999995</v>
      </c>
      <c r="J41" s="4">
        <f t="shared" si="8"/>
        <v>38.301890466578506</v>
      </c>
      <c r="K41" s="17">
        <v>0.92260679999999995</v>
      </c>
      <c r="L41" s="2">
        <f t="shared" si="8"/>
        <v>23.886005802137305</v>
      </c>
      <c r="M41" s="17">
        <v>0.94972579999999995</v>
      </c>
      <c r="N41" s="2">
        <f t="shared" si="8"/>
        <v>15.51621890421654</v>
      </c>
      <c r="O41" s="5"/>
      <c r="P41" s="5">
        <f t="shared" si="2"/>
        <v>35.55630153266776</v>
      </c>
      <c r="Q41" s="5">
        <f t="shared" si="10"/>
        <v>20.639331913830947</v>
      </c>
      <c r="R41" s="5">
        <f t="shared" si="3"/>
        <v>15.578860432019596</v>
      </c>
      <c r="S41" s="5">
        <f t="shared" si="4"/>
        <v>13.611855976497353</v>
      </c>
      <c r="T41" s="5">
        <f t="shared" si="5"/>
        <v>8.4886899020344124</v>
      </c>
      <c r="U41" s="5">
        <f t="shared" si="6"/>
        <v>5.5142065953192088</v>
      </c>
      <c r="V41" s="5"/>
      <c r="W41" s="5"/>
      <c r="X41" s="5"/>
      <c r="Y41" s="5"/>
      <c r="Z41" s="5"/>
      <c r="AA41" s="5"/>
      <c r="AB41" s="5"/>
      <c r="AC41" s="5"/>
      <c r="AD41" s="5"/>
      <c r="AE41" s="5"/>
      <c r="AF41" s="5"/>
      <c r="AG41" s="5"/>
      <c r="AH41" s="5"/>
      <c r="AI41" s="5"/>
      <c r="AJ41" s="5"/>
      <c r="AK41" s="5"/>
    </row>
    <row r="42" spans="1:37" ht="12" customHeight="1" x14ac:dyDescent="0.3">
      <c r="A42" s="1">
        <f t="shared" si="7"/>
        <v>55</v>
      </c>
      <c r="B42" s="6">
        <f t="shared" si="9"/>
        <v>0.34503242505668685</v>
      </c>
      <c r="C42" s="17">
        <v>0.67827649999999995</v>
      </c>
      <c r="D42" s="4">
        <f t="shared" si="8"/>
        <v>99.294116119813069</v>
      </c>
      <c r="E42" s="17">
        <v>0.80721960000000004</v>
      </c>
      <c r="F42" s="4">
        <f t="shared" si="8"/>
        <v>59.49816977380889</v>
      </c>
      <c r="G42" s="17">
        <v>0.86085109999999998</v>
      </c>
      <c r="H42" s="4">
        <f t="shared" si="8"/>
        <v>42.945781189575072</v>
      </c>
      <c r="I42" s="17">
        <v>0.89299919999999999</v>
      </c>
      <c r="J42" s="4">
        <f t="shared" si="8"/>
        <v>33.023853899739663</v>
      </c>
      <c r="K42" s="17">
        <v>0.91733430000000005</v>
      </c>
      <c r="L42" s="2">
        <f t="shared" si="8"/>
        <v>25.513267184167852</v>
      </c>
      <c r="M42" s="17">
        <v>0.95531679999999997</v>
      </c>
      <c r="N42" s="2">
        <f t="shared" si="8"/>
        <v>13.790658280805829</v>
      </c>
      <c r="O42" s="5"/>
      <c r="P42" s="5">
        <f t="shared" si="2"/>
        <v>34.259689678679365</v>
      </c>
      <c r="Q42" s="5">
        <f t="shared" si="10"/>
        <v>20.528797803491745</v>
      </c>
      <c r="R42" s="5">
        <f t="shared" si="3"/>
        <v>14.817687029792934</v>
      </c>
      <c r="S42" s="5">
        <f t="shared" si="4"/>
        <v>11.394300395744901</v>
      </c>
      <c r="T42" s="5">
        <f t="shared" si="5"/>
        <v>8.8029044476726224</v>
      </c>
      <c r="U42" s="5">
        <f t="shared" si="6"/>
        <v>4.758224269754515</v>
      </c>
      <c r="V42" s="5"/>
      <c r="W42" s="5"/>
      <c r="X42" s="5"/>
      <c r="Y42" s="5"/>
      <c r="Z42" s="5"/>
      <c r="AA42" s="5"/>
      <c r="AB42" s="5"/>
      <c r="AC42" s="5"/>
      <c r="AD42" s="5"/>
      <c r="AE42" s="5"/>
      <c r="AF42" s="5"/>
      <c r="AG42" s="5"/>
      <c r="AH42" s="5"/>
      <c r="AI42" s="5"/>
      <c r="AJ42" s="5"/>
      <c r="AK42" s="5"/>
    </row>
    <row r="43" spans="1:37" ht="12" customHeight="1" x14ac:dyDescent="0.3">
      <c r="A43" s="1">
        <f t="shared" si="7"/>
        <v>56</v>
      </c>
      <c r="B43" s="6">
        <f t="shared" si="9"/>
        <v>0.33498293694823966</v>
      </c>
      <c r="C43" s="17">
        <v>0.68171789999999999</v>
      </c>
      <c r="D43" s="4">
        <f t="shared" si="8"/>
        <v>98.231990501961945</v>
      </c>
      <c r="E43" s="17">
        <v>0.81766090000000002</v>
      </c>
      <c r="F43" s="4">
        <f t="shared" si="8"/>
        <v>56.275652131666483</v>
      </c>
      <c r="G43" s="17">
        <v>0.85746080000000002</v>
      </c>
      <c r="H43" s="4">
        <f t="shared" si="8"/>
        <v>43.992135720347612</v>
      </c>
      <c r="I43" s="17">
        <v>0.89076290000000002</v>
      </c>
      <c r="J43" s="4">
        <f t="shared" si="8"/>
        <v>33.714047285919833</v>
      </c>
      <c r="K43" s="17">
        <v>0.91153720000000005</v>
      </c>
      <c r="L43" s="2">
        <f t="shared" si="8"/>
        <v>27.302436830022653</v>
      </c>
      <c r="M43" s="17">
        <v>0.94844859999999998</v>
      </c>
      <c r="N43" s="2">
        <f t="shared" si="8"/>
        <v>15.910403491628474</v>
      </c>
      <c r="O43" s="5"/>
      <c r="P43" s="5">
        <f t="shared" si="2"/>
        <v>32.906040680618794</v>
      </c>
      <c r="Q43" s="5">
        <f t="shared" si="10"/>
        <v>18.851383229743103</v>
      </c>
      <c r="R43" s="5">
        <f t="shared" si="3"/>
        <v>14.736614826227607</v>
      </c>
      <c r="S43" s="5">
        <f t="shared" si="4"/>
        <v>11.293630576249253</v>
      </c>
      <c r="T43" s="5">
        <f t="shared" si="5"/>
        <v>9.1458504751647745</v>
      </c>
      <c r="U43" s="5">
        <f t="shared" si="6"/>
        <v>5.3297136896572335</v>
      </c>
      <c r="V43" s="5"/>
      <c r="W43" s="5"/>
      <c r="X43" s="5"/>
      <c r="Y43" s="5"/>
      <c r="Z43" s="5"/>
      <c r="AA43" s="5"/>
      <c r="AB43" s="5"/>
      <c r="AC43" s="5"/>
      <c r="AD43" s="5"/>
      <c r="AE43" s="5"/>
      <c r="AF43" s="5"/>
      <c r="AG43" s="5"/>
      <c r="AH43" s="5"/>
      <c r="AI43" s="5"/>
      <c r="AJ43" s="5"/>
      <c r="AK43" s="5"/>
    </row>
    <row r="44" spans="1:37" ht="12" customHeight="1" x14ac:dyDescent="0.3">
      <c r="A44" s="1">
        <f t="shared" si="7"/>
        <v>57</v>
      </c>
      <c r="B44" s="6">
        <f t="shared" si="9"/>
        <v>0.3252261523769317</v>
      </c>
      <c r="C44" s="17">
        <v>0.69144240000000001</v>
      </c>
      <c r="D44" s="4">
        <f t="shared" si="8"/>
        <v>95.230700163497005</v>
      </c>
      <c r="E44" s="17">
        <v>0.83403090000000002</v>
      </c>
      <c r="F44" s="4">
        <f t="shared" si="8"/>
        <v>51.223348893384731</v>
      </c>
      <c r="G44" s="17">
        <v>0.87336020000000003</v>
      </c>
      <c r="H44" s="4">
        <f t="shared" si="8"/>
        <v>39.085074626472419</v>
      </c>
      <c r="I44" s="17">
        <v>0.89433770000000001</v>
      </c>
      <c r="J44" s="4">
        <f t="shared" si="8"/>
        <v>32.610750180470255</v>
      </c>
      <c r="K44" s="17">
        <v>0.91055699999999995</v>
      </c>
      <c r="L44" s="2">
        <f t="shared" si="8"/>
        <v>27.604957760637454</v>
      </c>
      <c r="M44" s="17">
        <v>0.95595090000000005</v>
      </c>
      <c r="N44" s="2">
        <f t="shared" si="8"/>
        <v>13.594954830384639</v>
      </c>
      <c r="O44" s="5"/>
      <c r="P44" s="5">
        <f t="shared" si="2"/>
        <v>30.971514202335371</v>
      </c>
      <c r="Q44" s="5">
        <f t="shared" si="10"/>
        <v>16.659172672456677</v>
      </c>
      <c r="R44" s="5">
        <f t="shared" si="3"/>
        <v>12.711488436132866</v>
      </c>
      <c r="S44" s="5">
        <f t="shared" si="4"/>
        <v>10.605868807319672</v>
      </c>
      <c r="T44" s="5">
        <f t="shared" si="5"/>
        <v>8.9778541990198395</v>
      </c>
      <c r="U44" s="5">
        <f t="shared" si="6"/>
        <v>4.4214348512241779</v>
      </c>
      <c r="V44" s="5"/>
      <c r="W44" s="5"/>
      <c r="X44" s="5"/>
      <c r="Y44" s="5"/>
      <c r="Z44" s="5"/>
      <c r="AA44" s="5"/>
      <c r="AB44" s="5"/>
      <c r="AC44" s="5"/>
      <c r="AD44" s="5"/>
      <c r="AE44" s="5"/>
      <c r="AF44" s="5"/>
      <c r="AG44" s="5"/>
      <c r="AH44" s="5"/>
      <c r="AI44" s="5"/>
      <c r="AJ44" s="5"/>
      <c r="AK44" s="5"/>
    </row>
    <row r="45" spans="1:37" ht="12" customHeight="1" x14ac:dyDescent="0.3">
      <c r="A45" s="1">
        <f t="shared" si="7"/>
        <v>58</v>
      </c>
      <c r="B45" s="6">
        <f t="shared" si="9"/>
        <v>0.31575354599702105</v>
      </c>
      <c r="C45" s="17">
        <v>0.71060749999999995</v>
      </c>
      <c r="D45" s="4">
        <f t="shared" si="8"/>
        <v>89.315740066246349</v>
      </c>
      <c r="E45" s="17">
        <v>0.83436290000000002</v>
      </c>
      <c r="F45" s="4">
        <f t="shared" si="8"/>
        <v>51.120883122150182</v>
      </c>
      <c r="G45" s="17">
        <v>0.87198580000000003</v>
      </c>
      <c r="H45" s="4">
        <f t="shared" si="8"/>
        <v>39.50925822883616</v>
      </c>
      <c r="I45" s="17">
        <v>0.89872090000000004</v>
      </c>
      <c r="J45" s="4">
        <f t="shared" si="8"/>
        <v>31.257955094701362</v>
      </c>
      <c r="K45" s="17">
        <v>0.92335100000000003</v>
      </c>
      <c r="L45" s="2">
        <f t="shared" si="8"/>
        <v>23.656321986014536</v>
      </c>
      <c r="M45" s="17">
        <v>0.95651339999999996</v>
      </c>
      <c r="N45" s="2">
        <f t="shared" si="8"/>
        <v>13.421349419783965</v>
      </c>
      <c r="O45" s="5"/>
      <c r="P45" s="5">
        <f t="shared" si="2"/>
        <v>28.201761639265492</v>
      </c>
      <c r="Q45" s="5">
        <f t="shared" si="10"/>
        <v>16.141600120318184</v>
      </c>
      <c r="R45" s="5">
        <f t="shared" si="3"/>
        <v>12.475188385467</v>
      </c>
      <c r="S45" s="5">
        <f t="shared" si="4"/>
        <v>9.8698101617676048</v>
      </c>
      <c r="T45" s="5">
        <f t="shared" si="5"/>
        <v>7.4695675523313811</v>
      </c>
      <c r="U45" s="5">
        <f t="shared" si="6"/>
        <v>4.2378386713618479</v>
      </c>
      <c r="V45" s="5"/>
      <c r="W45" s="5"/>
      <c r="X45" s="5"/>
      <c r="Y45" s="5"/>
      <c r="Z45" s="5"/>
      <c r="AA45" s="5"/>
      <c r="AB45" s="5"/>
      <c r="AC45" s="5"/>
      <c r="AD45" s="5"/>
      <c r="AE45" s="5"/>
      <c r="AF45" s="5"/>
      <c r="AG45" s="5"/>
      <c r="AH45" s="5"/>
      <c r="AI45" s="5"/>
      <c r="AJ45" s="5"/>
      <c r="AK45" s="5"/>
    </row>
    <row r="46" spans="1:37" ht="12" customHeight="1" x14ac:dyDescent="0.3">
      <c r="A46" s="1">
        <f t="shared" si="7"/>
        <v>59</v>
      </c>
      <c r="B46" s="6">
        <f t="shared" si="9"/>
        <v>0.30655684077380685</v>
      </c>
      <c r="C46" s="17">
        <v>0.70244720000000005</v>
      </c>
      <c r="D46" s="4">
        <f t="shared" si="8"/>
        <v>91.834268478912804</v>
      </c>
      <c r="E46" s="17">
        <v>0.83528800000000003</v>
      </c>
      <c r="F46" s="4">
        <f t="shared" si="8"/>
        <v>50.835367805978258</v>
      </c>
      <c r="G46" s="17">
        <v>0.87774730000000001</v>
      </c>
      <c r="H46" s="4">
        <f t="shared" si="8"/>
        <v>37.731075876523377</v>
      </c>
      <c r="I46" s="17">
        <v>0.90217480000000005</v>
      </c>
      <c r="J46" s="4">
        <f t="shared" si="8"/>
        <v>30.191971578836892</v>
      </c>
      <c r="K46" s="17">
        <v>0.91475110000000004</v>
      </c>
      <c r="L46" s="2">
        <f t="shared" si="8"/>
        <v>26.31052495601449</v>
      </c>
      <c r="M46" s="17">
        <v>0.95171150000000004</v>
      </c>
      <c r="N46" s="2">
        <f t="shared" si="8"/>
        <v>14.903368657407956</v>
      </c>
      <c r="O46" s="5"/>
      <c r="P46" s="5">
        <f t="shared" si="2"/>
        <v>28.152423219669103</v>
      </c>
      <c r="Q46" s="5">
        <f t="shared" si="10"/>
        <v>15.583929754175184</v>
      </c>
      <c r="R46" s="5">
        <f t="shared" si="3"/>
        <v>11.566719419703801</v>
      </c>
      <c r="S46" s="5">
        <f t="shared" si="4"/>
        <v>9.2555554239408035</v>
      </c>
      <c r="T46" s="5">
        <f t="shared" si="5"/>
        <v>8.0656714096162059</v>
      </c>
      <c r="U46" s="5">
        <f t="shared" si="6"/>
        <v>4.568729612502354</v>
      </c>
      <c r="V46" s="5"/>
      <c r="W46" s="5"/>
      <c r="X46" s="5"/>
      <c r="Y46" s="5"/>
      <c r="Z46" s="5"/>
      <c r="AA46" s="5"/>
      <c r="AB46" s="5"/>
      <c r="AC46" s="5"/>
      <c r="AD46" s="5"/>
      <c r="AE46" s="5"/>
      <c r="AF46" s="5"/>
      <c r="AG46" s="5"/>
      <c r="AH46" s="5"/>
      <c r="AI46" s="5"/>
      <c r="AJ46" s="5"/>
      <c r="AK46" s="5"/>
    </row>
    <row r="47" spans="1:37" ht="12" customHeight="1" x14ac:dyDescent="0.3">
      <c r="A47" s="1">
        <f t="shared" si="7"/>
        <v>60</v>
      </c>
      <c r="B47" s="6">
        <f t="shared" si="9"/>
        <v>0.29762800075126877</v>
      </c>
      <c r="C47" s="17">
        <v>0.71095980000000003</v>
      </c>
      <c r="D47" s="4">
        <f t="shared" si="8"/>
        <v>89.207009068638087</v>
      </c>
      <c r="E47" s="17">
        <v>0.83469439999999995</v>
      </c>
      <c r="F47" s="4">
        <f t="shared" si="8"/>
        <v>51.018571666836195</v>
      </c>
      <c r="G47" s="17">
        <v>0.88253550000000003</v>
      </c>
      <c r="H47" s="4">
        <f t="shared" si="8"/>
        <v>36.253284895121986</v>
      </c>
      <c r="I47" s="17">
        <v>0.90662189999999998</v>
      </c>
      <c r="J47" s="4">
        <f t="shared" si="8"/>
        <v>28.819454918423794</v>
      </c>
      <c r="K47" s="17">
        <v>0.92382679999999995</v>
      </c>
      <c r="L47" s="2">
        <f t="shared" si="8"/>
        <v>23.509474956034449</v>
      </c>
      <c r="M47" s="17">
        <v>0.9517061</v>
      </c>
      <c r="N47" s="2">
        <f t="shared" si="8"/>
        <v>14.905035269349735</v>
      </c>
      <c r="O47" s="5"/>
      <c r="P47" s="5">
        <f t="shared" si="2"/>
        <v>26.550503762099055</v>
      </c>
      <c r="Q47" s="5">
        <f t="shared" si="10"/>
        <v>15.184555486385783</v>
      </c>
      <c r="R47" s="5">
        <f t="shared" si="3"/>
        <v>10.789992704001328</v>
      </c>
      <c r="S47" s="5">
        <f t="shared" si="4"/>
        <v>8.5774767501117939</v>
      </c>
      <c r="T47" s="5">
        <f t="shared" si="5"/>
        <v>6.9970780298765556</v>
      </c>
      <c r="U47" s="5">
        <f t="shared" si="6"/>
        <v>4.4361558483437102</v>
      </c>
      <c r="V47" s="5"/>
      <c r="W47" s="5"/>
      <c r="X47" s="5"/>
      <c r="Y47" s="5"/>
      <c r="Z47" s="5"/>
      <c r="AA47" s="5"/>
      <c r="AB47" s="5"/>
      <c r="AC47" s="5"/>
      <c r="AD47" s="5"/>
      <c r="AE47" s="5"/>
      <c r="AF47" s="5"/>
      <c r="AG47" s="5"/>
      <c r="AH47" s="5"/>
      <c r="AI47" s="5"/>
      <c r="AJ47" s="5"/>
      <c r="AK47" s="5"/>
    </row>
    <row r="48" spans="1:37" ht="12" customHeight="1" x14ac:dyDescent="0.3">
      <c r="A48" s="1">
        <f t="shared" si="7"/>
        <v>61</v>
      </c>
      <c r="B48" s="6">
        <f t="shared" si="9"/>
        <v>0.28895922403035801</v>
      </c>
      <c r="C48" s="17">
        <v>0.73941539999999994</v>
      </c>
      <c r="D48" s="4">
        <f t="shared" si="8"/>
        <v>80.424704851945975</v>
      </c>
      <c r="E48" s="17">
        <v>0.8496399</v>
      </c>
      <c r="F48" s="4">
        <f t="shared" si="8"/>
        <v>46.405914486155666</v>
      </c>
      <c r="G48" s="17">
        <v>0.88571759999999999</v>
      </c>
      <c r="H48" s="4">
        <f t="shared" si="8"/>
        <v>35.271187513659783</v>
      </c>
      <c r="I48" s="17">
        <v>0.89877600000000002</v>
      </c>
      <c r="J48" s="4">
        <f t="shared" si="8"/>
        <v>31.240949480258529</v>
      </c>
      <c r="K48" s="17">
        <v>0.92255690000000001</v>
      </c>
      <c r="L48" s="2">
        <f t="shared" si="8"/>
        <v>23.901406531006572</v>
      </c>
      <c r="M48" s="17">
        <v>0.95733270000000004</v>
      </c>
      <c r="N48" s="2">
        <f t="shared" si="8"/>
        <v>13.168487352396999</v>
      </c>
      <c r="O48" s="5"/>
      <c r="P48" s="5">
        <f t="shared" si="2"/>
        <v>23.239460306888876</v>
      </c>
      <c r="Q48" s="5">
        <f t="shared" si="10"/>
        <v>13.409417040338692</v>
      </c>
      <c r="R48" s="5">
        <f t="shared" si="3"/>
        <v>10.191934974576384</v>
      </c>
      <c r="S48" s="5">
        <f t="shared" si="4"/>
        <v>9.0273605197871216</v>
      </c>
      <c r="T48" s="5">
        <f t="shared" si="5"/>
        <v>6.9065318844337904</v>
      </c>
      <c r="U48" s="5">
        <f t="shared" si="6"/>
        <v>3.8051558870022206</v>
      </c>
      <c r="V48" s="5"/>
      <c r="W48" s="5"/>
      <c r="X48" s="5"/>
      <c r="Y48" s="5"/>
      <c r="Z48" s="5"/>
      <c r="AA48" s="5"/>
      <c r="AB48" s="5"/>
      <c r="AC48" s="5"/>
      <c r="AD48" s="5"/>
      <c r="AE48" s="5"/>
      <c r="AF48" s="5"/>
      <c r="AG48" s="5"/>
      <c r="AH48" s="5"/>
      <c r="AI48" s="5"/>
      <c r="AJ48" s="5"/>
      <c r="AK48" s="5"/>
    </row>
    <row r="49" spans="1:37" ht="12" customHeight="1" x14ac:dyDescent="0.3">
      <c r="A49" s="1">
        <f t="shared" si="7"/>
        <v>62</v>
      </c>
      <c r="B49" s="6">
        <f t="shared" si="9"/>
        <v>0.28054293595180391</v>
      </c>
      <c r="C49" s="17">
        <v>0.72698960000000001</v>
      </c>
      <c r="D49" s="4">
        <f t="shared" si="8"/>
        <v>84.259702382687649</v>
      </c>
      <c r="E49" s="17">
        <v>0.84950170000000003</v>
      </c>
      <c r="F49" s="4">
        <f t="shared" si="8"/>
        <v>46.448567406591245</v>
      </c>
      <c r="G49" s="17">
        <v>0.89227089999999998</v>
      </c>
      <c r="H49" s="4">
        <f t="shared" si="8"/>
        <v>33.248630469589429</v>
      </c>
      <c r="I49" s="17">
        <v>0.8984955</v>
      </c>
      <c r="J49" s="4">
        <f t="shared" si="8"/>
        <v>31.327520711678083</v>
      </c>
      <c r="K49" s="17">
        <v>0.91859279999999999</v>
      </c>
      <c r="L49" s="2">
        <f t="shared" si="8"/>
        <v>25.124854012183899</v>
      </c>
      <c r="M49" s="17">
        <v>0.95905890000000005</v>
      </c>
      <c r="N49" s="2">
        <f t="shared" si="8"/>
        <v>12.635727068345563</v>
      </c>
      <c r="O49" s="5"/>
      <c r="P49" s="5">
        <f t="shared" si="2"/>
        <v>23.638464288864402</v>
      </c>
      <c r="Q49" s="5">
        <f t="shared" si="10"/>
        <v>13.030817471000374</v>
      </c>
      <c r="R49" s="5">
        <f t="shared" si="3"/>
        <v>9.3276684083152226</v>
      </c>
      <c r="S49" s="5">
        <f t="shared" si="4"/>
        <v>8.7887146365451141</v>
      </c>
      <c r="T49" s="5">
        <f t="shared" si="5"/>
        <v>7.0486003099385313</v>
      </c>
      <c r="U49" s="5">
        <f t="shared" si="6"/>
        <v>3.5448639696393442</v>
      </c>
      <c r="V49" s="5"/>
      <c r="W49" s="5"/>
      <c r="X49" s="5"/>
      <c r="Y49" s="5"/>
      <c r="Z49" s="5"/>
      <c r="AA49" s="5"/>
      <c r="AB49" s="5"/>
      <c r="AC49" s="5"/>
      <c r="AD49" s="5"/>
      <c r="AE49" s="5"/>
      <c r="AF49" s="5"/>
      <c r="AG49" s="5"/>
      <c r="AH49" s="5"/>
      <c r="AI49" s="5"/>
      <c r="AJ49" s="5"/>
      <c r="AK49" s="5"/>
    </row>
    <row r="50" spans="1:37" ht="12" customHeight="1" x14ac:dyDescent="0.3">
      <c r="A50" s="1">
        <f t="shared" si="7"/>
        <v>63</v>
      </c>
      <c r="B50" s="6">
        <f t="shared" si="9"/>
        <v>0.27237178247747951</v>
      </c>
      <c r="C50" s="17">
        <v>0.75233950000000005</v>
      </c>
      <c r="D50" s="4">
        <f t="shared" si="8"/>
        <v>76.435916074800119</v>
      </c>
      <c r="E50" s="17">
        <v>0.86774709999999999</v>
      </c>
      <c r="F50" s="4">
        <f t="shared" si="8"/>
        <v>40.817456013570734</v>
      </c>
      <c r="G50" s="17">
        <v>0.88762649999999998</v>
      </c>
      <c r="H50" s="4">
        <f t="shared" si="8"/>
        <v>34.682040192245246</v>
      </c>
      <c r="I50" s="17">
        <v>0.91268669999999996</v>
      </c>
      <c r="J50" s="4">
        <f t="shared" si="8"/>
        <v>26.947664528715116</v>
      </c>
      <c r="K50" s="17">
        <v>0.9256008</v>
      </c>
      <c r="L50" s="2">
        <f t="shared" si="8"/>
        <v>22.961962069979954</v>
      </c>
      <c r="M50" s="17">
        <v>0.95245999999999997</v>
      </c>
      <c r="N50" s="2">
        <f t="shared" si="8"/>
        <v>14.672357724368643</v>
      </c>
      <c r="O50" s="5"/>
      <c r="P50" s="5">
        <f t="shared" si="2"/>
        <v>20.818986706592337</v>
      </c>
      <c r="Q50" s="5">
        <f t="shared" si="10"/>
        <v>11.117523250612376</v>
      </c>
      <c r="R50" s="5">
        <f t="shared" si="3"/>
        <v>9.4464091071174234</v>
      </c>
      <c r="S50" s="5">
        <f t="shared" si="4"/>
        <v>7.3397834212912842</v>
      </c>
      <c r="T50" s="5">
        <f t="shared" si="5"/>
        <v>6.2541905381807155</v>
      </c>
      <c r="U50" s="5">
        <f t="shared" si="6"/>
        <v>3.9963362265335025</v>
      </c>
      <c r="V50" s="5"/>
      <c r="W50" s="5"/>
      <c r="X50" s="5"/>
      <c r="Y50" s="5"/>
      <c r="Z50" s="5"/>
      <c r="AA50" s="5"/>
      <c r="AB50" s="5"/>
      <c r="AC50" s="5"/>
      <c r="AD50" s="5"/>
      <c r="AE50" s="5"/>
      <c r="AF50" s="5"/>
      <c r="AG50" s="5"/>
      <c r="AH50" s="5"/>
      <c r="AI50" s="5"/>
      <c r="AJ50" s="5"/>
      <c r="AK50" s="5"/>
    </row>
    <row r="51" spans="1:37" ht="12" customHeight="1" x14ac:dyDescent="0.3">
      <c r="A51" s="1">
        <f t="shared" si="7"/>
        <v>64</v>
      </c>
      <c r="B51" s="6">
        <f t="shared" si="9"/>
        <v>0.26443862376454319</v>
      </c>
      <c r="C51" s="17">
        <v>0.75553800000000004</v>
      </c>
      <c r="D51" s="4">
        <f t="shared" si="8"/>
        <v>75.448757131144404</v>
      </c>
      <c r="E51" s="17">
        <v>0.86673469999999997</v>
      </c>
      <c r="F51" s="4">
        <f t="shared" ref="D51:F66" si="11">PRODUCT(1-E51,$B$2)</f>
        <v>41.129914889467898</v>
      </c>
      <c r="G51" s="17">
        <v>0.89273970000000002</v>
      </c>
      <c r="H51" s="4">
        <f t="shared" ref="H51:H66" si="12">PRODUCT(1-G51,$B$2)</f>
        <v>33.103943862496777</v>
      </c>
      <c r="I51" s="17">
        <v>0.92009370000000001</v>
      </c>
      <c r="J51" s="4">
        <f t="shared" ref="J51:J66" si="13">PRODUCT(1-I51,$B$2)</f>
        <v>24.66162848192506</v>
      </c>
      <c r="K51" s="17">
        <v>0.92759309999999995</v>
      </c>
      <c r="L51" s="2">
        <f t="shared" ref="L51:L66" si="14">PRODUCT(1-K51,$B$2)</f>
        <v>22.347074853020363</v>
      </c>
      <c r="M51" s="17">
        <v>0.95667310000000005</v>
      </c>
      <c r="N51" s="2">
        <f t="shared" ref="N51:N66" si="15">PRODUCT(1-M51,$B$2)</f>
        <v>13.37206091476539</v>
      </c>
      <c r="O51" s="5"/>
      <c r="P51" s="5">
        <f t="shared" si="2"/>
        <v>19.95156550050509</v>
      </c>
      <c r="Q51" s="5">
        <f t="shared" si="10"/>
        <v>10.876338088923685</v>
      </c>
      <c r="R51" s="5">
        <f t="shared" si="3"/>
        <v>8.7539613561773439</v>
      </c>
      <c r="S51" s="5">
        <f t="shared" si="4"/>
        <v>6.5214870955527235</v>
      </c>
      <c r="T51" s="5">
        <f t="shared" si="5"/>
        <v>5.909429719295936</v>
      </c>
      <c r="U51" s="5">
        <f t="shared" si="6"/>
        <v>3.5360893851961981</v>
      </c>
      <c r="V51" s="5"/>
      <c r="W51" s="5"/>
      <c r="X51" s="5"/>
      <c r="Y51" s="5"/>
      <c r="Z51" s="5"/>
      <c r="AA51" s="5"/>
      <c r="AB51" s="5"/>
      <c r="AC51" s="5"/>
      <c r="AD51" s="5"/>
      <c r="AE51" s="5"/>
      <c r="AF51" s="5"/>
      <c r="AG51" s="5"/>
      <c r="AH51" s="5"/>
      <c r="AI51" s="5"/>
      <c r="AJ51" s="5"/>
      <c r="AK51" s="5"/>
    </row>
    <row r="52" spans="1:37" ht="12" customHeight="1" x14ac:dyDescent="0.3">
      <c r="A52" s="1">
        <f t="shared" si="7"/>
        <v>65</v>
      </c>
      <c r="B52" s="6">
        <f t="shared" si="9"/>
        <v>0.25673652792674095</v>
      </c>
      <c r="C52" s="17">
        <v>0.93766720000000003</v>
      </c>
      <c r="D52" s="4">
        <f t="shared" si="11"/>
        <v>19.237886822918064</v>
      </c>
      <c r="E52" s="17">
        <v>0.98223749999999999</v>
      </c>
      <c r="F52" s="4">
        <f t="shared" si="11"/>
        <v>5.4820730769688284</v>
      </c>
      <c r="G52" s="17">
        <v>0.9888422</v>
      </c>
      <c r="H52" s="4">
        <f t="shared" si="12"/>
        <v>3.4436523562675703</v>
      </c>
      <c r="I52" s="17">
        <v>0.98984830000000001</v>
      </c>
      <c r="J52" s="4">
        <f t="shared" si="13"/>
        <v>3.1331378609691392</v>
      </c>
      <c r="K52" s="17">
        <v>0.98658809999999997</v>
      </c>
      <c r="L52" s="2">
        <f t="shared" si="14"/>
        <v>4.1393393892187671</v>
      </c>
      <c r="M52" s="17">
        <v>0.99037370000000002</v>
      </c>
      <c r="N52" s="2">
        <f t="shared" si="15"/>
        <v>2.9709826916720541</v>
      </c>
      <c r="O52" s="5"/>
      <c r="P52" s="5">
        <f t="shared" si="2"/>
        <v>4.9390682675635853</v>
      </c>
      <c r="Q52" s="5">
        <f t="shared" si="10"/>
        <v>1.4074484076216423</v>
      </c>
      <c r="R52" s="5">
        <f t="shared" si="3"/>
        <v>0.88411134933487634</v>
      </c>
      <c r="S52" s="5">
        <f t="shared" si="4"/>
        <v>0.80439093594103284</v>
      </c>
      <c r="T52" s="5">
        <f t="shared" si="5"/>
        <v>1.0627196226984228</v>
      </c>
      <c r="U52" s="5">
        <f t="shared" si="6"/>
        <v>0.76275978079032636</v>
      </c>
      <c r="V52" s="5"/>
      <c r="W52" s="5"/>
      <c r="X52" s="5"/>
      <c r="Y52" s="5"/>
      <c r="Z52" s="5"/>
      <c r="AA52" s="5"/>
      <c r="AB52" s="5"/>
      <c r="AC52" s="5"/>
      <c r="AD52" s="5"/>
      <c r="AE52" s="5"/>
      <c r="AF52" s="5"/>
      <c r="AG52" s="5"/>
      <c r="AH52" s="5"/>
      <c r="AI52" s="5"/>
      <c r="AJ52" s="5"/>
      <c r="AK52" s="5"/>
    </row>
    <row r="53" spans="1:37" ht="12" customHeight="1" x14ac:dyDescent="0.3">
      <c r="A53" s="1">
        <f t="shared" si="7"/>
        <v>66</v>
      </c>
      <c r="B53" s="6">
        <f t="shared" si="9"/>
        <v>0.24925876497741842</v>
      </c>
      <c r="C53" s="17">
        <v>0.95299009999999995</v>
      </c>
      <c r="D53" s="4">
        <f t="shared" si="11"/>
        <v>14.508751985418549</v>
      </c>
      <c r="E53" s="17">
        <v>0.98908470000000004</v>
      </c>
      <c r="F53" s="4">
        <f t="shared" si="11"/>
        <v>3.3688091348085907</v>
      </c>
      <c r="G53" s="17">
        <v>0.99241270000000004</v>
      </c>
      <c r="H53" s="4">
        <f t="shared" si="12"/>
        <v>2.3416823677345731</v>
      </c>
      <c r="I53" s="17">
        <v>0.98953340000000001</v>
      </c>
      <c r="J53" s="4">
        <f t="shared" si="13"/>
        <v>3.2303260277214272</v>
      </c>
      <c r="K53" s="17">
        <v>0.99309009999999998</v>
      </c>
      <c r="L53" s="2">
        <f t="shared" si="14"/>
        <v>2.1326151585951871</v>
      </c>
      <c r="M53" s="17">
        <v>0.99441679999999999</v>
      </c>
      <c r="N53" s="2">
        <f t="shared" si="15"/>
        <v>1.7231532950503812</v>
      </c>
      <c r="O53" s="5"/>
      <c r="P53" s="5">
        <f t="shared" si="2"/>
        <v>3.6164336012490947</v>
      </c>
      <c r="Q53" s="5">
        <f t="shared" si="10"/>
        <v>0.83970520438703478</v>
      </c>
      <c r="R53" s="5">
        <f t="shared" si="3"/>
        <v>0.5836848549509166</v>
      </c>
      <c r="S53" s="5">
        <f t="shared" si="4"/>
        <v>0.80518707614425278</v>
      </c>
      <c r="T53" s="5">
        <f t="shared" si="5"/>
        <v>0.5315730206035576</v>
      </c>
      <c r="U53" s="5">
        <f t="shared" si="6"/>
        <v>0.42951106219102708</v>
      </c>
      <c r="V53" s="5"/>
      <c r="W53" s="5"/>
      <c r="X53" s="5"/>
      <c r="Y53" s="5"/>
      <c r="Z53" s="5"/>
      <c r="AA53" s="5"/>
      <c r="AB53" s="5"/>
      <c r="AC53" s="5"/>
      <c r="AD53" s="5"/>
      <c r="AE53" s="5"/>
      <c r="AF53" s="5"/>
      <c r="AG53" s="5"/>
      <c r="AH53" s="5"/>
      <c r="AI53" s="5"/>
      <c r="AJ53" s="5"/>
      <c r="AK53" s="5"/>
    </row>
    <row r="54" spans="1:37" ht="12" customHeight="1" x14ac:dyDescent="0.3">
      <c r="A54" s="1">
        <f t="shared" si="7"/>
        <v>67</v>
      </c>
      <c r="B54" s="6">
        <f t="shared" si="9"/>
        <v>0.24199880094894993</v>
      </c>
      <c r="C54" s="17">
        <v>0.95029129999999995</v>
      </c>
      <c r="D54" s="4">
        <f t="shared" si="11"/>
        <v>15.341687598092635</v>
      </c>
      <c r="E54" s="17">
        <v>0.98928510000000003</v>
      </c>
      <c r="F54" s="4">
        <f t="shared" si="11"/>
        <v>3.306959313858584</v>
      </c>
      <c r="G54" s="17">
        <v>0.99014340000000001</v>
      </c>
      <c r="H54" s="4">
        <f t="shared" si="12"/>
        <v>3.0420606046699996</v>
      </c>
      <c r="I54" s="17">
        <v>0.996973</v>
      </c>
      <c r="J54" s="4">
        <f t="shared" si="13"/>
        <v>0.93422858291257649</v>
      </c>
      <c r="K54" s="17">
        <v>0.99328179999999999</v>
      </c>
      <c r="L54" s="2">
        <f t="shared" si="14"/>
        <v>2.0734504346624627</v>
      </c>
      <c r="M54" s="17">
        <v>0.99401470000000003</v>
      </c>
      <c r="N54" s="2">
        <f t="shared" si="15"/>
        <v>1.8472541583437772</v>
      </c>
      <c r="O54" s="5"/>
      <c r="P54" s="5">
        <f t="shared" si="2"/>
        <v>3.7126700032717936</v>
      </c>
      <c r="Q54" s="5">
        <f t="shared" si="10"/>
        <v>0.80028018874073947</v>
      </c>
      <c r="R54" s="5">
        <f t="shared" si="3"/>
        <v>0.73617501874417746</v>
      </c>
      <c r="S54" s="5">
        <f t="shared" si="4"/>
        <v>0.22608219687708017</v>
      </c>
      <c r="T54" s="5">
        <f t="shared" si="5"/>
        <v>0.50177251901539499</v>
      </c>
      <c r="U54" s="5">
        <f t="shared" si="6"/>
        <v>0.44703329136715575</v>
      </c>
      <c r="V54" s="5"/>
      <c r="W54" s="5"/>
      <c r="X54" s="5"/>
      <c r="Y54" s="5"/>
      <c r="Z54" s="5"/>
      <c r="AA54" s="5"/>
      <c r="AB54" s="5"/>
      <c r="AC54" s="5"/>
      <c r="AD54" s="5"/>
      <c r="AE54" s="5"/>
      <c r="AF54" s="5"/>
      <c r="AG54" s="5"/>
      <c r="AH54" s="5"/>
      <c r="AI54" s="5"/>
      <c r="AJ54" s="5"/>
      <c r="AK54" s="5"/>
    </row>
    <row r="55" spans="1:37" ht="12" customHeight="1" x14ac:dyDescent="0.3">
      <c r="A55" s="1">
        <f t="shared" si="7"/>
        <v>68</v>
      </c>
      <c r="B55" s="6">
        <f t="shared" si="9"/>
        <v>0.23495029218344654</v>
      </c>
      <c r="C55" s="17">
        <v>0.96977409999999997</v>
      </c>
      <c r="D55" s="4">
        <f t="shared" si="11"/>
        <v>9.3286751649346726</v>
      </c>
      <c r="E55" s="17">
        <v>0.98867470000000002</v>
      </c>
      <c r="F55" s="4">
        <f t="shared" si="11"/>
        <v>3.495348189646442</v>
      </c>
      <c r="G55" s="17">
        <v>0.99436029999999997</v>
      </c>
      <c r="H55" s="4">
        <f t="shared" si="12"/>
        <v>1.7405909940707229</v>
      </c>
      <c r="I55" s="17">
        <v>0.99309970000000003</v>
      </c>
      <c r="J55" s="4">
        <f t="shared" si="13"/>
        <v>2.1296522929209183</v>
      </c>
      <c r="K55" s="17">
        <v>0.99344949999999999</v>
      </c>
      <c r="L55" s="2">
        <f t="shared" si="14"/>
        <v>2.0216928749153755</v>
      </c>
      <c r="M55" s="17">
        <v>0.99452070000000004</v>
      </c>
      <c r="N55" s="2">
        <f t="shared" si="15"/>
        <v>1.6910864467634108</v>
      </c>
      <c r="O55" s="5"/>
      <c r="P55" s="5">
        <f t="shared" si="2"/>
        <v>2.1917749556858626</v>
      </c>
      <c r="Q55" s="5">
        <f t="shared" si="10"/>
        <v>0.82123307844031246</v>
      </c>
      <c r="R55" s="5">
        <f t="shared" si="3"/>
        <v>0.40895236262879203</v>
      </c>
      <c r="S55" s="5">
        <f t="shared" si="4"/>
        <v>0.50036242847091661</v>
      </c>
      <c r="T55" s="5">
        <f t="shared" si="5"/>
        <v>0.4749973316665595</v>
      </c>
      <c r="U55" s="5">
        <f t="shared" si="6"/>
        <v>0.39732125477452979</v>
      </c>
      <c r="V55" s="5"/>
      <c r="W55" s="5"/>
      <c r="X55" s="5"/>
      <c r="Y55" s="5"/>
      <c r="Z55" s="5"/>
      <c r="AA55" s="5"/>
      <c r="AB55" s="5"/>
      <c r="AC55" s="5"/>
      <c r="AD55" s="5"/>
      <c r="AE55" s="5"/>
      <c r="AF55" s="5"/>
      <c r="AG55" s="5"/>
      <c r="AH55" s="5"/>
      <c r="AI55" s="5"/>
      <c r="AJ55" s="5"/>
      <c r="AK55" s="5"/>
    </row>
    <row r="56" spans="1:37" ht="12" customHeight="1" x14ac:dyDescent="0.3">
      <c r="A56" s="1">
        <f t="shared" si="7"/>
        <v>69</v>
      </c>
      <c r="B56" s="6">
        <f t="shared" si="9"/>
        <v>0.22810707978975392</v>
      </c>
      <c r="C56" s="17">
        <v>0.9653815</v>
      </c>
      <c r="D56" s="4">
        <f t="shared" si="11"/>
        <v>10.684371390009582</v>
      </c>
      <c r="E56" s="17">
        <v>0.99302400000000002</v>
      </c>
      <c r="F56" s="4">
        <f t="shared" si="11"/>
        <v>2.1530157232897631</v>
      </c>
      <c r="G56" s="17">
        <v>0.99644849999999996</v>
      </c>
      <c r="H56" s="4">
        <f t="shared" si="12"/>
        <v>1.0961059835527094</v>
      </c>
      <c r="I56" s="17">
        <v>0.98982340000000002</v>
      </c>
      <c r="J56" s="4">
        <f t="shared" si="13"/>
        <v>3.1408227938117284</v>
      </c>
      <c r="K56" s="17">
        <v>0.98913960000000001</v>
      </c>
      <c r="L56" s="2">
        <f t="shared" si="14"/>
        <v>3.3518652467339716</v>
      </c>
      <c r="M56" s="17">
        <v>0.99496150000000005</v>
      </c>
      <c r="N56" s="2">
        <f t="shared" si="15"/>
        <v>1.5550415312206685</v>
      </c>
      <c r="O56" s="5"/>
      <c r="P56" s="5">
        <f t="shared" si="2"/>
        <v>2.4371807571642798</v>
      </c>
      <c r="Q56" s="5">
        <f t="shared" si="10"/>
        <v>0.49111812938105276</v>
      </c>
      <c r="R56" s="5">
        <f t="shared" si="3"/>
        <v>0.25002953504828457</v>
      </c>
      <c r="S56" s="5">
        <f t="shared" si="4"/>
        <v>0.71644391563348975</v>
      </c>
      <c r="T56" s="5">
        <f t="shared" si="5"/>
        <v>0.76458419328124927</v>
      </c>
      <c r="U56" s="5">
        <f t="shared" si="6"/>
        <v>0.35471598263853416</v>
      </c>
      <c r="V56" s="5"/>
      <c r="W56" s="5"/>
      <c r="X56" s="5"/>
      <c r="Y56" s="5"/>
      <c r="Z56" s="5"/>
      <c r="AA56" s="5"/>
      <c r="AB56" s="5"/>
      <c r="AC56" s="5"/>
      <c r="AD56" s="5"/>
      <c r="AE56" s="5"/>
      <c r="AF56" s="5"/>
      <c r="AG56" s="5"/>
      <c r="AH56" s="5"/>
      <c r="AI56" s="5"/>
      <c r="AJ56" s="5"/>
      <c r="AK56" s="5"/>
    </row>
    <row r="57" spans="1:37" ht="12" customHeight="1" x14ac:dyDescent="0.3">
      <c r="A57" s="1">
        <f t="shared" si="7"/>
        <v>70</v>
      </c>
      <c r="B57" s="6">
        <f t="shared" si="9"/>
        <v>0.22146318426189701</v>
      </c>
      <c r="C57" s="17">
        <v>0.9701668</v>
      </c>
      <c r="D57" s="4">
        <f t="shared" si="11"/>
        <v>9.2074754409472952</v>
      </c>
      <c r="E57" s="17">
        <v>0.99028139999999998</v>
      </c>
      <c r="F57" s="4">
        <f t="shared" si="11"/>
        <v>2.9994694106026363</v>
      </c>
      <c r="G57" s="17">
        <v>0.99319999999999997</v>
      </c>
      <c r="H57" s="4">
        <f t="shared" si="12"/>
        <v>2.0986965192618245</v>
      </c>
      <c r="I57" s="17">
        <v>0.9869156</v>
      </c>
      <c r="J57" s="4">
        <f t="shared" si="13"/>
        <v>4.0382624612690137</v>
      </c>
      <c r="K57" s="17">
        <v>0.99205860000000001</v>
      </c>
      <c r="L57" s="2">
        <f t="shared" si="14"/>
        <v>2.450968902656729</v>
      </c>
      <c r="M57" s="17">
        <v>0.99476209999999998</v>
      </c>
      <c r="N57" s="2">
        <f t="shared" si="15"/>
        <v>1.6165827203296326</v>
      </c>
      <c r="O57" s="5"/>
      <c r="P57" s="5">
        <f t="shared" si="2"/>
        <v>2.0391168301654021</v>
      </c>
      <c r="Q57" s="5">
        <f t="shared" si="10"/>
        <v>0.66427204676821527</v>
      </c>
      <c r="R57" s="5">
        <f t="shared" si="3"/>
        <v>0.46478401395508334</v>
      </c>
      <c r="S57" s="5">
        <f t="shared" si="4"/>
        <v>0.89432646355792134</v>
      </c>
      <c r="T57" s="5">
        <f t="shared" si="5"/>
        <v>0.54279937770924669</v>
      </c>
      <c r="U57" s="5">
        <f t="shared" si="6"/>
        <v>0.35801355686696013</v>
      </c>
      <c r="V57" s="5"/>
      <c r="W57" s="5"/>
      <c r="X57" s="5"/>
      <c r="Y57" s="5"/>
      <c r="Z57" s="5"/>
      <c r="AA57" s="5"/>
      <c r="AB57" s="5"/>
      <c r="AC57" s="5"/>
      <c r="AD57" s="5"/>
      <c r="AE57" s="5"/>
      <c r="AF57" s="5"/>
      <c r="AG57" s="5"/>
      <c r="AH57" s="5"/>
      <c r="AI57" s="5"/>
      <c r="AJ57" s="5"/>
      <c r="AK57" s="5"/>
    </row>
    <row r="58" spans="1:37" ht="12" customHeight="1" x14ac:dyDescent="0.3">
      <c r="A58" s="1">
        <f t="shared" si="7"/>
        <v>71</v>
      </c>
      <c r="B58" s="6">
        <f t="shared" si="9"/>
        <v>0.21501280025426894</v>
      </c>
      <c r="C58" s="17">
        <v>0.97576430000000003</v>
      </c>
      <c r="D58" s="4">
        <f t="shared" si="11"/>
        <v>7.479908710569636</v>
      </c>
      <c r="E58" s="17">
        <v>0.99483449999999995</v>
      </c>
      <c r="F58" s="4">
        <f t="shared" si="11"/>
        <v>1.5942377750363241</v>
      </c>
      <c r="G58" s="17">
        <v>0.99421800000000005</v>
      </c>
      <c r="H58" s="4">
        <f t="shared" si="12"/>
        <v>1.784509305054665</v>
      </c>
      <c r="I58" s="17">
        <v>0.99221910000000002</v>
      </c>
      <c r="J58" s="4">
        <f t="shared" si="13"/>
        <v>2.4014334921653262</v>
      </c>
      <c r="K58" s="17">
        <v>0.98796019999999996</v>
      </c>
      <c r="L58" s="2">
        <f t="shared" si="14"/>
        <v>3.7158656400894858</v>
      </c>
      <c r="M58" s="17">
        <v>0.99428530000000004</v>
      </c>
      <c r="N58" s="2">
        <f t="shared" si="15"/>
        <v>1.7637383821507968</v>
      </c>
      <c r="O58" s="5"/>
      <c r="P58" s="5">
        <f t="shared" si="2"/>
        <v>1.6082761175058755</v>
      </c>
      <c r="Q58" s="5">
        <f t="shared" si="10"/>
        <v>0.34278152828169528</v>
      </c>
      <c r="R58" s="5">
        <f t="shared" si="3"/>
        <v>0.38369234275960296</v>
      </c>
      <c r="S58" s="5">
        <f t="shared" si="4"/>
        <v>0.51633893977485479</v>
      </c>
      <c r="T58" s="5">
        <f t="shared" si="5"/>
        <v>0.79895867664426179</v>
      </c>
      <c r="U58" s="5">
        <f t="shared" si="6"/>
        <v>0.37922632846217674</v>
      </c>
      <c r="V58" s="5"/>
      <c r="W58" s="5"/>
      <c r="X58" s="5"/>
      <c r="Y58" s="5"/>
      <c r="Z58" s="5"/>
      <c r="AA58" s="5"/>
      <c r="AB58" s="5"/>
      <c r="AC58" s="5"/>
      <c r="AD58" s="5"/>
      <c r="AE58" s="5"/>
      <c r="AF58" s="5"/>
      <c r="AG58" s="5"/>
      <c r="AH58" s="5"/>
      <c r="AI58" s="5"/>
      <c r="AJ58" s="5"/>
      <c r="AK58" s="5"/>
    </row>
    <row r="59" spans="1:37" ht="12" customHeight="1" x14ac:dyDescent="0.3">
      <c r="A59" s="1">
        <f t="shared" si="7"/>
        <v>72</v>
      </c>
      <c r="B59" s="6">
        <f t="shared" si="9"/>
        <v>0.20875029150899899</v>
      </c>
      <c r="C59" s="17">
        <v>0.97522540000000002</v>
      </c>
      <c r="D59" s="4">
        <f t="shared" si="11"/>
        <v>7.646230409721138</v>
      </c>
      <c r="E59" s="17">
        <v>0.99485679999999999</v>
      </c>
      <c r="F59" s="4">
        <f t="shared" si="11"/>
        <v>1.5873552849805002</v>
      </c>
      <c r="G59" s="17">
        <v>0.9987222</v>
      </c>
      <c r="H59" s="4">
        <f t="shared" si="12"/>
        <v>0.39436976651657923</v>
      </c>
      <c r="I59" s="17">
        <v>0.99224950000000001</v>
      </c>
      <c r="J59" s="4">
        <f t="shared" si="13"/>
        <v>2.3920510841968663</v>
      </c>
      <c r="K59" s="17">
        <v>0.98523210000000006</v>
      </c>
      <c r="L59" s="2">
        <f t="shared" si="14"/>
        <v>4.5578441657068316</v>
      </c>
      <c r="M59" s="17">
        <v>0.99710750000000004</v>
      </c>
      <c r="N59" s="2">
        <f t="shared" si="15"/>
        <v>0.89271760028893055</v>
      </c>
      <c r="O59" s="5"/>
      <c r="P59" s="5">
        <f t="shared" si="2"/>
        <v>1.5961528269742604</v>
      </c>
      <c r="Q59" s="5">
        <f t="shared" si="10"/>
        <v>0.33136087846802958</v>
      </c>
      <c r="R59" s="5">
        <f t="shared" si="3"/>
        <v>8.2324803722671785E-2</v>
      </c>
      <c r="S59" s="5">
        <f t="shared" si="4"/>
        <v>0.49934136113051292</v>
      </c>
      <c r="T59" s="5">
        <f t="shared" si="5"/>
        <v>0.95145129824389141</v>
      </c>
      <c r="U59" s="5">
        <f t="shared" si="6"/>
        <v>0.18635505929552829</v>
      </c>
      <c r="V59" s="5"/>
      <c r="W59" s="5"/>
      <c r="X59" s="5"/>
      <c r="Y59" s="5"/>
      <c r="Z59" s="5"/>
      <c r="AA59" s="5"/>
      <c r="AB59" s="5"/>
      <c r="AC59" s="5"/>
      <c r="AD59" s="5"/>
      <c r="AE59" s="5"/>
      <c r="AF59" s="5"/>
      <c r="AG59" s="5"/>
      <c r="AH59" s="5"/>
      <c r="AI59" s="5"/>
      <c r="AJ59" s="5"/>
      <c r="AK59" s="5"/>
    </row>
    <row r="60" spans="1:37" ht="12" customHeight="1" x14ac:dyDescent="0.3">
      <c r="A60" s="1">
        <f t="shared" si="7"/>
        <v>73</v>
      </c>
      <c r="B60" s="6">
        <f t="shared" si="9"/>
        <v>0.20267018593106698</v>
      </c>
      <c r="C60" s="17">
        <v>0.97865139999999995</v>
      </c>
      <c r="D60" s="4">
        <f t="shared" si="11"/>
        <v>6.5888577222224862</v>
      </c>
      <c r="E60" s="17">
        <v>0.99347730000000001</v>
      </c>
      <c r="F60" s="4">
        <f t="shared" si="11"/>
        <v>2.0131129097336808</v>
      </c>
      <c r="G60" s="17">
        <v>0.99296580000000001</v>
      </c>
      <c r="H60" s="4">
        <f t="shared" si="12"/>
        <v>2.1709780964399181</v>
      </c>
      <c r="I60" s="17">
        <v>0.99632889999999996</v>
      </c>
      <c r="J60" s="4">
        <f t="shared" si="13"/>
        <v>1.1330183517444312</v>
      </c>
      <c r="K60" s="17">
        <v>0.99368230000000002</v>
      </c>
      <c r="L60" s="2">
        <f t="shared" si="14"/>
        <v>1.9498433823147552</v>
      </c>
      <c r="M60" s="17">
        <v>0.99723070000000003</v>
      </c>
      <c r="N60" s="2">
        <f t="shared" si="15"/>
        <v>0.85469415746936661</v>
      </c>
      <c r="O60" s="5"/>
      <c r="P60" s="5">
        <f t="shared" si="2"/>
        <v>1.3353650196361777</v>
      </c>
      <c r="Q60" s="5">
        <f t="shared" si="10"/>
        <v>0.40799796771595637</v>
      </c>
      <c r="R60" s="5">
        <f t="shared" si="3"/>
        <v>0.43999253445775205</v>
      </c>
      <c r="S60" s="5">
        <f t="shared" si="4"/>
        <v>0.22962904001135492</v>
      </c>
      <c r="T60" s="5">
        <f t="shared" si="5"/>
        <v>0.39517512083019196</v>
      </c>
      <c r="U60" s="5">
        <f t="shared" si="6"/>
        <v>0.17322102380851317</v>
      </c>
      <c r="V60" s="5"/>
      <c r="W60" s="5"/>
      <c r="X60" s="5"/>
      <c r="Y60" s="5"/>
      <c r="Z60" s="5"/>
      <c r="AA60" s="5"/>
      <c r="AB60" s="5"/>
      <c r="AC60" s="5"/>
      <c r="AD60" s="5"/>
      <c r="AE60" s="5"/>
      <c r="AF60" s="5"/>
      <c r="AG60" s="5"/>
      <c r="AH60" s="5"/>
      <c r="AI60" s="5"/>
      <c r="AJ60" s="5"/>
      <c r="AK60" s="5"/>
    </row>
    <row r="61" spans="1:37" ht="12" customHeight="1" x14ac:dyDescent="0.3">
      <c r="A61" s="1">
        <f t="shared" si="7"/>
        <v>74</v>
      </c>
      <c r="B61" s="6">
        <f t="shared" si="9"/>
        <v>0.19676717080686115</v>
      </c>
      <c r="C61" s="17">
        <v>0.98205379999999998</v>
      </c>
      <c r="D61" s="4">
        <f t="shared" si="11"/>
        <v>5.5387687461730071</v>
      </c>
      <c r="E61" s="17">
        <v>0.99380290000000004</v>
      </c>
      <c r="F61" s="4">
        <f t="shared" si="11"/>
        <v>1.9126223822819566</v>
      </c>
      <c r="G61" s="17">
        <v>0.99749189999999999</v>
      </c>
      <c r="H61" s="4">
        <f t="shared" si="12"/>
        <v>0.77407952058243934</v>
      </c>
      <c r="I61" s="17">
        <v>0.99445050000000001</v>
      </c>
      <c r="J61" s="4">
        <f t="shared" si="13"/>
        <v>1.7127524020063845</v>
      </c>
      <c r="K61" s="17">
        <v>0.99437370000000003</v>
      </c>
      <c r="L61" s="2">
        <f t="shared" si="14"/>
        <v>1.7364553274003967</v>
      </c>
      <c r="M61" s="17">
        <v>0.99183390000000005</v>
      </c>
      <c r="N61" s="2">
        <f t="shared" si="15"/>
        <v>2.520318477344679</v>
      </c>
      <c r="O61" s="5"/>
      <c r="P61" s="5">
        <f t="shared" si="2"/>
        <v>1.0898478559379283</v>
      </c>
      <c r="Q61" s="5">
        <f t="shared" si="10"/>
        <v>0.37634129498349944</v>
      </c>
      <c r="R61" s="5">
        <f t="shared" si="3"/>
        <v>0.15231343724453802</v>
      </c>
      <c r="S61" s="5">
        <f t="shared" si="4"/>
        <v>0.33701344443545195</v>
      </c>
      <c r="T61" s="5">
        <f t="shared" si="5"/>
        <v>0.34167740200507785</v>
      </c>
      <c r="U61" s="5">
        <f t="shared" si="6"/>
        <v>0.49591593631936864</v>
      </c>
      <c r="V61" s="5"/>
      <c r="W61" s="5"/>
      <c r="X61" s="5"/>
      <c r="Y61" s="5"/>
      <c r="Z61" s="5"/>
      <c r="AA61" s="5"/>
      <c r="AB61" s="5"/>
      <c r="AC61" s="5"/>
      <c r="AD61" s="5"/>
      <c r="AE61" s="5"/>
      <c r="AF61" s="5"/>
      <c r="AG61" s="5"/>
      <c r="AH61" s="5"/>
      <c r="AI61" s="5"/>
      <c r="AJ61" s="5"/>
      <c r="AK61" s="5"/>
    </row>
    <row r="62" spans="1:37" ht="12" customHeight="1" x14ac:dyDescent="0.3">
      <c r="A62" s="1">
        <f t="shared" si="7"/>
        <v>75</v>
      </c>
      <c r="B62" s="6">
        <f t="shared" si="9"/>
        <v>0.19103608816200113</v>
      </c>
      <c r="C62" s="17">
        <v>0.97574479999999997</v>
      </c>
      <c r="D62" s="4">
        <f t="shared" si="11"/>
        <v>7.4859270314704798</v>
      </c>
      <c r="E62" s="17">
        <v>0.99424809999999997</v>
      </c>
      <c r="F62" s="4">
        <f t="shared" si="11"/>
        <v>1.7752194866385449</v>
      </c>
      <c r="G62" s="17">
        <v>0.99786870000000005</v>
      </c>
      <c r="H62" s="4">
        <f t="shared" si="12"/>
        <v>0.65778704286802891</v>
      </c>
      <c r="I62" s="17">
        <v>0.99472850000000002</v>
      </c>
      <c r="J62" s="4">
        <f t="shared" si="13"/>
        <v>1.6269527501895042</v>
      </c>
      <c r="K62" s="17">
        <v>0.99373719999999999</v>
      </c>
      <c r="L62" s="2">
        <f t="shared" si="14"/>
        <v>1.9328994942401363</v>
      </c>
      <c r="M62" s="17">
        <v>0.99753820000000004</v>
      </c>
      <c r="N62" s="2">
        <f t="shared" si="15"/>
        <v>0.75978986634097812</v>
      </c>
      <c r="O62" s="5"/>
      <c r="P62" s="5">
        <f t="shared" si="2"/>
        <v>1.430082216358302</v>
      </c>
      <c r="Q62" s="5">
        <f t="shared" si="10"/>
        <v>0.33913098635638345</v>
      </c>
      <c r="R62" s="5">
        <f t="shared" si="3"/>
        <v>0.12566106351315878</v>
      </c>
      <c r="S62" s="5">
        <f t="shared" si="4"/>
        <v>0.31080668902061231</v>
      </c>
      <c r="T62" s="5">
        <f t="shared" si="5"/>
        <v>0.36925355818994604</v>
      </c>
      <c r="U62" s="5">
        <f t="shared" si="6"/>
        <v>0.14514728389091014</v>
      </c>
      <c r="V62" s="5"/>
      <c r="W62" s="5"/>
      <c r="X62" s="5"/>
      <c r="Y62" s="5"/>
      <c r="Z62" s="5"/>
      <c r="AA62" s="5"/>
      <c r="AB62" s="5"/>
      <c r="AC62" s="5"/>
      <c r="AD62" s="5"/>
      <c r="AE62" s="5"/>
      <c r="AF62" s="5"/>
      <c r="AG62" s="5"/>
      <c r="AH62" s="5"/>
      <c r="AI62" s="5"/>
      <c r="AJ62" s="5"/>
      <c r="AK62" s="5"/>
    </row>
    <row r="63" spans="1:37" ht="12" customHeight="1" x14ac:dyDescent="0.3">
      <c r="A63" s="1">
        <f t="shared" si="7"/>
        <v>76</v>
      </c>
      <c r="B63" s="6">
        <f t="shared" si="9"/>
        <v>0.18547193025437003</v>
      </c>
      <c r="C63" s="17">
        <v>0.98517710000000003</v>
      </c>
      <c r="D63" s="4">
        <f t="shared" si="11"/>
        <v>4.5748189169655751</v>
      </c>
      <c r="E63" s="17">
        <v>0.99599819999999994</v>
      </c>
      <c r="F63" s="4">
        <f t="shared" si="11"/>
        <v>1.2350829015855957</v>
      </c>
      <c r="G63" s="17">
        <v>0.99750139999999998</v>
      </c>
      <c r="H63" s="4">
        <f t="shared" si="12"/>
        <v>0.77114751809229554</v>
      </c>
      <c r="I63" s="17">
        <v>0.99321689999999996</v>
      </c>
      <c r="J63" s="4">
        <f t="shared" si="13"/>
        <v>2.0934806411477811</v>
      </c>
      <c r="K63" s="17">
        <v>0.98769790000000002</v>
      </c>
      <c r="L63" s="2">
        <f t="shared" si="14"/>
        <v>3.7968197720015806</v>
      </c>
      <c r="M63" s="17">
        <v>0.99744540000000004</v>
      </c>
      <c r="N63" s="2">
        <f t="shared" si="15"/>
        <v>0.7884309011920817</v>
      </c>
      <c r="O63" s="5"/>
      <c r="P63" s="5">
        <f t="shared" si="2"/>
        <v>0.84850049509381176</v>
      </c>
      <c r="Q63" s="5">
        <f t="shared" si="10"/>
        <v>0.22907320978124859</v>
      </c>
      <c r="R63" s="5">
        <f t="shared" si="3"/>
        <v>0.1430262186914448</v>
      </c>
      <c r="S63" s="5">
        <f t="shared" si="4"/>
        <v>0.38828189546383512</v>
      </c>
      <c r="T63" s="5">
        <f t="shared" si="5"/>
        <v>0.70420349194109033</v>
      </c>
      <c r="U63" s="5">
        <f t="shared" si="6"/>
        <v>0.14623180111628789</v>
      </c>
      <c r="V63" s="5"/>
      <c r="W63" s="5"/>
      <c r="X63" s="5"/>
      <c r="Y63" s="5"/>
      <c r="Z63" s="5"/>
      <c r="AA63" s="5"/>
      <c r="AB63" s="5"/>
      <c r="AC63" s="5"/>
      <c r="AD63" s="5"/>
      <c r="AE63" s="5"/>
      <c r="AF63" s="5"/>
      <c r="AG63" s="5"/>
      <c r="AH63" s="5"/>
      <c r="AI63" s="5"/>
      <c r="AJ63" s="5"/>
      <c r="AK63" s="5"/>
    </row>
    <row r="64" spans="1:37" ht="12" customHeight="1" x14ac:dyDescent="0.3">
      <c r="A64" s="1">
        <f t="shared" si="7"/>
        <v>77</v>
      </c>
      <c r="B64" s="6">
        <f t="shared" si="9"/>
        <v>0.18006983519841752</v>
      </c>
      <c r="C64" s="17">
        <v>0.9826317</v>
      </c>
      <c r="D64" s="4">
        <f t="shared" si="11"/>
        <v>5.3604104052198531</v>
      </c>
      <c r="E64" s="17">
        <v>0.99530490000000005</v>
      </c>
      <c r="F64" s="4">
        <f t="shared" si="11"/>
        <v>1.4490573569979486</v>
      </c>
      <c r="G64" s="17">
        <v>0.99496419999999997</v>
      </c>
      <c r="H64" s="4">
        <f t="shared" si="12"/>
        <v>1.5542082252498124</v>
      </c>
      <c r="I64" s="17">
        <v>0.98428459999999995</v>
      </c>
      <c r="J64" s="4">
        <f t="shared" si="13"/>
        <v>4.8502728351187114</v>
      </c>
      <c r="K64" s="17">
        <v>0.98821950000000003</v>
      </c>
      <c r="L64" s="2">
        <f t="shared" si="14"/>
        <v>3.635837403700553</v>
      </c>
      <c r="M64" s="17">
        <v>0.99727069999999995</v>
      </c>
      <c r="N64" s="2">
        <f t="shared" si="15"/>
        <v>0.84234888382667195</v>
      </c>
      <c r="O64" s="5"/>
      <c r="P64" s="5">
        <f t="shared" si="2"/>
        <v>0.96524821826382146</v>
      </c>
      <c r="Q64" s="5">
        <f t="shared" si="10"/>
        <v>0.26093151946767507</v>
      </c>
      <c r="R64" s="5">
        <f t="shared" si="3"/>
        <v>0.27986601898475871</v>
      </c>
      <c r="S64" s="5">
        <f t="shared" si="4"/>
        <v>0.87338783008718768</v>
      </c>
      <c r="T64" s="5">
        <f t="shared" si="5"/>
        <v>0.65470464209260082</v>
      </c>
      <c r="U64" s="5">
        <f t="shared" si="6"/>
        <v>0.15168162469023977</v>
      </c>
      <c r="V64" s="5"/>
      <c r="W64" s="5"/>
      <c r="X64" s="5"/>
      <c r="Y64" s="5"/>
      <c r="Z64" s="5"/>
      <c r="AA64" s="5"/>
      <c r="AB64" s="5"/>
      <c r="AC64" s="5"/>
      <c r="AD64" s="5"/>
      <c r="AE64" s="5"/>
      <c r="AF64" s="5"/>
      <c r="AG64" s="5"/>
      <c r="AH64" s="5"/>
      <c r="AI64" s="5"/>
      <c r="AJ64" s="5"/>
      <c r="AK64" s="5"/>
    </row>
    <row r="65" spans="1:37" ht="12" customHeight="1" x14ac:dyDescent="0.3">
      <c r="A65" s="1">
        <f t="shared" si="7"/>
        <v>78</v>
      </c>
      <c r="B65" s="6">
        <f t="shared" si="9"/>
        <v>0.17482508271691022</v>
      </c>
      <c r="C65" s="17">
        <v>0.98492800000000003</v>
      </c>
      <c r="D65" s="4">
        <f t="shared" si="11"/>
        <v>4.6516991085755928</v>
      </c>
      <c r="E65" s="17">
        <v>0.99539960000000005</v>
      </c>
      <c r="F65" s="4">
        <f t="shared" si="11"/>
        <v>1.4198299216488162</v>
      </c>
      <c r="G65" s="17">
        <v>0.99764390000000003</v>
      </c>
      <c r="H65" s="4">
        <f t="shared" si="12"/>
        <v>0.72716748074010373</v>
      </c>
      <c r="I65" s="17">
        <v>1</v>
      </c>
      <c r="J65" s="4">
        <f t="shared" si="13"/>
        <v>0</v>
      </c>
      <c r="K65" s="17">
        <v>0.99253000000000002</v>
      </c>
      <c r="L65" s="2">
        <f t="shared" si="14"/>
        <v>2.305479852777311</v>
      </c>
      <c r="M65" s="17">
        <v>0.99509809999999999</v>
      </c>
      <c r="N65" s="2">
        <f t="shared" si="15"/>
        <v>1.5128824217308126</v>
      </c>
      <c r="O65" s="5"/>
      <c r="P65" s="5">
        <f t="shared" si="2"/>
        <v>0.81323368143090558</v>
      </c>
      <c r="Q65" s="5">
        <f t="shared" si="10"/>
        <v>0.24822188349619845</v>
      </c>
      <c r="R65" s="5">
        <f t="shared" si="3"/>
        <v>0.12712711496943585</v>
      </c>
      <c r="S65" s="5">
        <f t="shared" si="4"/>
        <v>0</v>
      </c>
      <c r="T65" s="5">
        <f t="shared" si="5"/>
        <v>0.4030557059639634</v>
      </c>
      <c r="U65" s="5">
        <f t="shared" si="6"/>
        <v>0.26448979452004873</v>
      </c>
      <c r="V65" s="5"/>
      <c r="W65" s="5"/>
      <c r="X65" s="5"/>
      <c r="Y65" s="5"/>
      <c r="Z65" s="5"/>
      <c r="AA65" s="5"/>
      <c r="AB65" s="5"/>
      <c r="AC65" s="5"/>
      <c r="AD65" s="5"/>
      <c r="AE65" s="5"/>
      <c r="AF65" s="5"/>
      <c r="AG65" s="5"/>
      <c r="AH65" s="5"/>
      <c r="AI65" s="5"/>
      <c r="AJ65" s="5"/>
      <c r="AK65" s="5"/>
    </row>
    <row r="66" spans="1:37" ht="12" customHeight="1" x14ac:dyDescent="0.3">
      <c r="A66" s="1">
        <f t="shared" si="7"/>
        <v>79</v>
      </c>
      <c r="B66" s="6">
        <f t="shared" si="9"/>
        <v>0.1697330900164177</v>
      </c>
      <c r="C66" s="17">
        <v>0.98134049999999995</v>
      </c>
      <c r="D66" s="4">
        <f t="shared" si="11"/>
        <v>5.7589158384067582</v>
      </c>
      <c r="E66" s="17">
        <v>0.9966315</v>
      </c>
      <c r="F66" s="4">
        <f t="shared" si="11"/>
        <v>1.0396263566372674</v>
      </c>
      <c r="G66" s="17">
        <v>0.99882090000000001</v>
      </c>
      <c r="H66" s="4">
        <f t="shared" si="12"/>
        <v>0.36390780380317395</v>
      </c>
      <c r="I66" s="17">
        <v>0.99544790000000005</v>
      </c>
      <c r="J66" s="4">
        <f t="shared" si="13"/>
        <v>1.4049230037252356</v>
      </c>
      <c r="K66" s="17">
        <v>0.99324029999999996</v>
      </c>
      <c r="L66" s="2">
        <f t="shared" si="14"/>
        <v>2.0862586560667897</v>
      </c>
      <c r="M66" s="17">
        <v>0.99704360000000003</v>
      </c>
      <c r="N66" s="2">
        <f t="shared" si="15"/>
        <v>0.91243917493317195</v>
      </c>
      <c r="O66" s="5"/>
      <c r="P66" s="5">
        <f t="shared" si="2"/>
        <v>0.97747858039726798</v>
      </c>
      <c r="Q66" s="5">
        <f t="shared" si="10"/>
        <v>0.1764589939745537</v>
      </c>
      <c r="R66" s="5">
        <f t="shared" si="3"/>
        <v>6.1767196020600997E-2</v>
      </c>
      <c r="S66" s="5">
        <f t="shared" si="4"/>
        <v>0.23846192265743135</v>
      </c>
      <c r="T66" s="5">
        <f t="shared" si="5"/>
        <v>0.35410712826771507</v>
      </c>
      <c r="U66" s="5">
        <f t="shared" si="6"/>
        <v>0.15487112061343797</v>
      </c>
      <c r="V66" s="5"/>
      <c r="W66" s="5"/>
      <c r="X66" s="5"/>
      <c r="Y66" s="5"/>
      <c r="Z66" s="5"/>
      <c r="AA66" s="5"/>
      <c r="AB66" s="5"/>
      <c r="AC66" s="5"/>
      <c r="AD66" s="5"/>
      <c r="AE66" s="5"/>
      <c r="AF66" s="5"/>
      <c r="AG66" s="5"/>
      <c r="AH66" s="5"/>
      <c r="AI66" s="5"/>
      <c r="AJ66" s="5"/>
      <c r="AK66" s="5"/>
    </row>
    <row r="67" spans="1:37" ht="12" customHeight="1" x14ac:dyDescent="0.3">
      <c r="D67" s="5"/>
      <c r="E67" s="5"/>
      <c r="F67" s="5"/>
      <c r="G67" s="17"/>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7" ht="12" customHeight="1" x14ac:dyDescent="0.3">
      <c r="U68" s="5"/>
      <c r="V68" s="5"/>
      <c r="W68" s="5"/>
      <c r="X68" s="5"/>
      <c r="Y68" s="5"/>
      <c r="Z68" s="5"/>
      <c r="AA68" s="5"/>
      <c r="AB68" s="5"/>
      <c r="AC68" s="5"/>
      <c r="AD68" s="5"/>
      <c r="AE68" s="5"/>
      <c r="AF68" s="5"/>
      <c r="AG68" s="5"/>
      <c r="AH68" s="5"/>
      <c r="AI68" s="5"/>
    </row>
    <row r="69" spans="1:37" ht="12" customHeight="1" x14ac:dyDescent="0.3">
      <c r="D69" s="4"/>
      <c r="E69" s="4"/>
      <c r="F69" s="4"/>
      <c r="G69" s="4"/>
      <c r="H69" s="4"/>
      <c r="I69" s="4"/>
      <c r="J69" s="4"/>
      <c r="K69" s="4"/>
      <c r="L69" s="4"/>
      <c r="M69" s="4"/>
      <c r="N69" s="4"/>
      <c r="O69" s="4"/>
      <c r="P69" s="4"/>
      <c r="Q69" s="4"/>
      <c r="R69" s="4"/>
      <c r="S69" s="4"/>
      <c r="T69" s="4"/>
      <c r="U69" s="5"/>
      <c r="V69" s="5"/>
      <c r="W69" s="5"/>
      <c r="X69" s="5"/>
      <c r="Y69" s="5"/>
      <c r="Z69" s="5"/>
      <c r="AA69" s="5"/>
      <c r="AB69" s="5"/>
      <c r="AC69" s="5"/>
      <c r="AD69" s="5"/>
      <c r="AE69" s="5"/>
      <c r="AF69" s="5"/>
      <c r="AG69" s="5"/>
      <c r="AH69" s="5"/>
      <c r="AI69" s="5"/>
    </row>
    <row r="70" spans="1:37" ht="12" customHeight="1" x14ac:dyDescent="0.3">
      <c r="D70" s="5"/>
      <c r="E70" s="5"/>
      <c r="F70" s="5"/>
      <c r="G70" s="5"/>
      <c r="H70" s="5"/>
      <c r="I70" s="5"/>
      <c r="J70" s="5"/>
      <c r="K70" s="5"/>
      <c r="L70" s="5"/>
      <c r="M70" s="4"/>
      <c r="N70" s="4"/>
      <c r="O70" s="4"/>
      <c r="P70" s="4"/>
      <c r="Q70" s="4"/>
      <c r="R70" s="4"/>
      <c r="S70" s="4"/>
      <c r="T70" s="4"/>
      <c r="U70" s="5"/>
      <c r="V70" s="5"/>
      <c r="W70" s="5"/>
      <c r="X70" s="5"/>
      <c r="Y70" s="5"/>
      <c r="Z70" s="5"/>
      <c r="AA70" s="5"/>
      <c r="AB70" s="5"/>
      <c r="AC70" s="5"/>
      <c r="AD70" s="5"/>
      <c r="AE70" s="5"/>
      <c r="AF70" s="5"/>
      <c r="AG70" s="5"/>
      <c r="AH70" s="5"/>
      <c r="AI70" s="5"/>
    </row>
    <row r="71" spans="1:37" ht="12" customHeight="1" x14ac:dyDescent="0.3">
      <c r="A71" s="1" t="s">
        <v>11</v>
      </c>
      <c r="E71" s="1" t="s">
        <v>19</v>
      </c>
      <c r="M71" s="5"/>
      <c r="N71" s="5"/>
      <c r="O71" s="5"/>
      <c r="P71" s="5"/>
      <c r="Q71" s="5"/>
      <c r="R71" s="5"/>
      <c r="S71" s="5"/>
      <c r="T71" s="5"/>
      <c r="U71" s="5"/>
      <c r="V71" s="5"/>
      <c r="W71" s="5"/>
      <c r="X71" s="5"/>
      <c r="Y71" s="5"/>
      <c r="Z71" s="5"/>
      <c r="AA71" s="5"/>
      <c r="AB71" s="5"/>
      <c r="AC71" s="5"/>
      <c r="AD71" s="5"/>
      <c r="AE71" s="5"/>
      <c r="AF71" s="5"/>
      <c r="AG71" s="5"/>
      <c r="AH71" s="5"/>
      <c r="AI71" s="5"/>
    </row>
    <row r="72" spans="1:37" ht="12" customHeight="1" x14ac:dyDescent="0.3">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7" ht="12" customHeight="1" x14ac:dyDescent="0.3">
      <c r="B73" s="1" t="s">
        <v>12</v>
      </c>
      <c r="E73" s="1">
        <v>42900</v>
      </c>
      <c r="G73" s="1" t="s">
        <v>14</v>
      </c>
      <c r="H73" s="5" t="s">
        <v>15</v>
      </c>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7" ht="12" customHeight="1" x14ac:dyDescent="0.3">
      <c r="B74" s="1" t="s">
        <v>13</v>
      </c>
      <c r="D74" s="5"/>
      <c r="E74" s="5">
        <v>14500</v>
      </c>
      <c r="F74" s="5"/>
      <c r="G74" s="5"/>
      <c r="H74" s="5" t="s">
        <v>16</v>
      </c>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7" ht="12" customHeight="1" x14ac:dyDescent="0.3">
      <c r="B75" s="1" t="s">
        <v>18</v>
      </c>
      <c r="D75" s="5"/>
      <c r="E75" s="15">
        <v>50.1</v>
      </c>
      <c r="F75" s="5"/>
      <c r="G75" s="5"/>
      <c r="H75" s="5" t="s">
        <v>17</v>
      </c>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7" ht="12" customHeight="1" x14ac:dyDescent="0.3">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7" ht="12" customHeight="1" x14ac:dyDescent="0.3">
      <c r="B77" s="1" t="s">
        <v>20</v>
      </c>
      <c r="D77" s="17">
        <v>215.303</v>
      </c>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7" ht="12" customHeight="1" x14ac:dyDescent="0.3">
      <c r="B78" s="1" t="s">
        <v>21</v>
      </c>
      <c r="D78" s="17">
        <v>229.59399999999999</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7" ht="12" customHeight="1" x14ac:dyDescent="0.3">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7" ht="12" customHeight="1" x14ac:dyDescent="0.3">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4:35" ht="12" customHeight="1" x14ac:dyDescent="0.3">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row>
    <row r="82" spans="4:35" ht="12" customHeight="1" x14ac:dyDescent="0.3">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4:35" ht="12" customHeight="1" x14ac:dyDescent="0.3">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row>
    <row r="84" spans="4:35" ht="12" customHeight="1" x14ac:dyDescent="0.3">
      <c r="D84" s="17"/>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row>
    <row r="85" spans="4:35" ht="12" customHeight="1" x14ac:dyDescent="0.3">
      <c r="D85" s="17"/>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row>
    <row r="86" spans="4:35" ht="12" customHeight="1" x14ac:dyDescent="0.3">
      <c r="D86" s="17"/>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row>
    <row r="87" spans="4:35" ht="12" customHeight="1" x14ac:dyDescent="0.3">
      <c r="D87" s="17"/>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row>
    <row r="88" spans="4:35" ht="12" customHeight="1" x14ac:dyDescent="0.3">
      <c r="D88" s="17"/>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row>
    <row r="89" spans="4:35" ht="12" customHeight="1" x14ac:dyDescent="0.3">
      <c r="D89" s="17"/>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row>
    <row r="90" spans="4:35" ht="12" customHeight="1" x14ac:dyDescent="0.3">
      <c r="D90" s="17"/>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row>
    <row r="91" spans="4:35" ht="12" customHeight="1" x14ac:dyDescent="0.3">
      <c r="D91" s="17"/>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row>
    <row r="92" spans="4:35" ht="12" customHeight="1" x14ac:dyDescent="0.3">
      <c r="D92" s="17"/>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4:35" ht="12" customHeight="1" x14ac:dyDescent="0.3">
      <c r="D93" s="17"/>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4:35" ht="12" customHeight="1" x14ac:dyDescent="0.3">
      <c r="D94" s="17"/>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row>
    <row r="95" spans="4:35" ht="12" customHeight="1" x14ac:dyDescent="0.3">
      <c r="D95" s="17"/>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4:35" ht="12" customHeight="1" x14ac:dyDescent="0.3">
      <c r="D96" s="17"/>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4:35" ht="12" customHeight="1" x14ac:dyDescent="0.3">
      <c r="D97" s="17"/>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row>
    <row r="98" spans="4:35" ht="12" customHeight="1" x14ac:dyDescent="0.3">
      <c r="D98" s="17"/>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row>
    <row r="99" spans="4:35" ht="12" customHeight="1" x14ac:dyDescent="0.3">
      <c r="D99" s="17"/>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row>
    <row r="100" spans="4:35" ht="12" customHeight="1" x14ac:dyDescent="0.3">
      <c r="D100" s="17"/>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row>
    <row r="101" spans="4:35" ht="12" customHeight="1" x14ac:dyDescent="0.3">
      <c r="D101" s="17"/>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row>
    <row r="102" spans="4:35" ht="12" customHeight="1" x14ac:dyDescent="0.3">
      <c r="D102" s="17"/>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row>
    <row r="103" spans="4:35" ht="12" customHeight="1" x14ac:dyDescent="0.3">
      <c r="D103" s="17"/>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4:35" ht="12" customHeight="1" x14ac:dyDescent="0.3">
      <c r="D104" s="17"/>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4:35" ht="12" customHeight="1" x14ac:dyDescent="0.3">
      <c r="D105" s="17"/>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4:35" ht="12" customHeight="1" x14ac:dyDescent="0.3">
      <c r="D106" s="17"/>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4:35" ht="12" customHeight="1" x14ac:dyDescent="0.3">
      <c r="D107" s="17"/>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row>
    <row r="108" spans="4:35" ht="12" customHeight="1" x14ac:dyDescent="0.3">
      <c r="D108" s="17"/>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row>
    <row r="109" spans="4:35" ht="12" customHeight="1" x14ac:dyDescent="0.3">
      <c r="D109" s="17"/>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row>
    <row r="110" spans="4:35" ht="12" customHeight="1" x14ac:dyDescent="0.3">
      <c r="D110" s="17"/>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row>
    <row r="111" spans="4:35" ht="12" customHeight="1" x14ac:dyDescent="0.3">
      <c r="D111" s="17"/>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4:35" ht="12" customHeight="1" x14ac:dyDescent="0.3">
      <c r="D112" s="17"/>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row>
    <row r="113" spans="4:35" ht="12" customHeight="1" x14ac:dyDescent="0.3">
      <c r="D113" s="17"/>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4:35" ht="12" customHeight="1" x14ac:dyDescent="0.3">
      <c r="D114" s="17"/>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4:35" ht="12" customHeight="1" x14ac:dyDescent="0.3">
      <c r="D115" s="17"/>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4:35" ht="12" customHeight="1" x14ac:dyDescent="0.3">
      <c r="D116" s="17"/>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4:35" ht="12" customHeight="1" x14ac:dyDescent="0.3">
      <c r="D117" s="17"/>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row>
    <row r="118" spans="4:35" ht="12" customHeight="1" x14ac:dyDescent="0.3">
      <c r="D118" s="17"/>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row>
    <row r="119" spans="4:35" ht="12" customHeight="1" x14ac:dyDescent="0.3">
      <c r="D119" s="17"/>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row>
    <row r="120" spans="4:35" ht="12" customHeight="1" x14ac:dyDescent="0.3">
      <c r="D120" s="17"/>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row>
    <row r="121" spans="4:35" ht="12" customHeight="1" x14ac:dyDescent="0.3">
      <c r="D121" s="17"/>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row>
    <row r="122" spans="4:35" ht="12" customHeight="1" x14ac:dyDescent="0.3">
      <c r="D122" s="17"/>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row>
    <row r="123" spans="4:35" ht="12" customHeight="1" x14ac:dyDescent="0.3">
      <c r="D123" s="17"/>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row>
    <row r="124" spans="4:35" ht="12" customHeight="1" x14ac:dyDescent="0.3">
      <c r="D124" s="17"/>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row>
    <row r="125" spans="4:35" ht="12" customHeight="1" x14ac:dyDescent="0.3">
      <c r="D125" s="17"/>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row>
    <row r="126" spans="4:35" ht="12" customHeight="1" x14ac:dyDescent="0.3">
      <c r="D126" s="17"/>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row>
    <row r="127" spans="4:35" ht="12" customHeight="1" x14ac:dyDescent="0.3">
      <c r="D127" s="17"/>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row>
    <row r="128" spans="4:35" ht="12" customHeight="1" x14ac:dyDescent="0.3">
      <c r="D128" s="17"/>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row>
    <row r="129" spans="4:35" ht="12" customHeight="1" x14ac:dyDescent="0.3">
      <c r="D129" s="17"/>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row>
    <row r="130" spans="4:35" ht="12" customHeight="1" x14ac:dyDescent="0.3">
      <c r="D130" s="17"/>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row>
    <row r="131" spans="4:35" ht="12" customHeight="1" x14ac:dyDescent="0.3">
      <c r="D131" s="17"/>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row>
    <row r="132" spans="4:35" ht="12" customHeight="1" x14ac:dyDescent="0.3">
      <c r="D132" s="17"/>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row>
    <row r="133" spans="4:35" ht="12" customHeight="1" x14ac:dyDescent="0.3">
      <c r="D133" s="17"/>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row>
    <row r="134" spans="4:35" ht="12" customHeight="1" x14ac:dyDescent="0.3">
      <c r="D134" s="17"/>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row>
    <row r="135" spans="4:35" ht="12" customHeight="1" x14ac:dyDescent="0.3">
      <c r="D135" s="17"/>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row>
    <row r="136" spans="4:35" ht="12" customHeight="1" x14ac:dyDescent="0.3">
      <c r="D136" s="17"/>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row>
    <row r="137" spans="4:35" ht="12" customHeight="1" x14ac:dyDescent="0.3">
      <c r="D137" s="17"/>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row>
    <row r="138" spans="4:35" ht="12" customHeight="1" x14ac:dyDescent="0.3">
      <c r="D138" s="17"/>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row>
    <row r="139" spans="4:35" ht="12" customHeight="1" x14ac:dyDescent="0.3">
      <c r="D139" s="17"/>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row>
    <row r="140" spans="4:35" ht="12" customHeight="1" x14ac:dyDescent="0.3">
      <c r="D140" s="17"/>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row>
    <row r="141" spans="4:35" ht="12" customHeight="1" x14ac:dyDescent="0.3">
      <c r="D141" s="17"/>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row>
    <row r="142" spans="4:35" ht="12" customHeight="1" x14ac:dyDescent="0.3">
      <c r="D142" s="17"/>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row>
    <row r="143" spans="4:35" ht="12" customHeight="1" x14ac:dyDescent="0.3">
      <c r="D143" s="17"/>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row>
    <row r="144" spans="4:35" ht="12" customHeight="1" x14ac:dyDescent="0.3">
      <c r="D144" s="17"/>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row>
    <row r="145" spans="4:35" ht="12" customHeight="1" x14ac:dyDescent="0.3">
      <c r="D145" s="17"/>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row>
    <row r="146" spans="4:35" ht="12" customHeight="1" x14ac:dyDescent="0.3">
      <c r="D146" s="17"/>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3</vt:i4>
      </vt:variant>
    </vt:vector>
  </HeadingPairs>
  <TitlesOfParts>
    <vt:vector size="7" baseType="lpstr">
      <vt:lpstr>sum</vt:lpstr>
      <vt:lpstr>corr</vt:lpstr>
      <vt:lpstr>gunins</vt:lpstr>
      <vt:lpstr>punins</vt:lpstr>
      <vt:lpstr>fig 25</vt:lpstr>
      <vt:lpstr>fig 33</vt:lpstr>
      <vt:lpstr>no hi</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trostel</dc:creator>
  <cp:lastModifiedBy>trostel</cp:lastModifiedBy>
  <dcterms:created xsi:type="dcterms:W3CDTF">2013-09-20T13:58:32Z</dcterms:created>
  <dcterms:modified xsi:type="dcterms:W3CDTF">2015-09-01T16:48:29Z</dcterms:modified>
</cp:coreProperties>
</file>