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mtei\Desktop\"/>
    </mc:Choice>
  </mc:AlternateContent>
  <xr:revisionPtr revIDLastSave="0" documentId="13_ncr:1_{45646570-8EE4-4AF1-B024-11C1CF676379}" xr6:coauthVersionLast="45" xr6:coauthVersionMax="45" xr10:uidLastSave="{00000000-0000-0000-0000-000000000000}"/>
  <bookViews>
    <workbookView xWindow="-108" yWindow="-108" windowWidth="23256" windowHeight="12696" xr2:uid="{6C95CFA5-FAF8-4F20-BE30-F896064EE493}"/>
  </bookViews>
  <sheets>
    <sheet name="Site Suitability Rating Calc." sheetId="1" r:id="rId1"/>
    <sheet name="Tapping Density Calculato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1" l="1"/>
  <c r="E12" i="1"/>
  <c r="E11" i="1"/>
  <c r="E10" i="1"/>
  <c r="E9" i="1"/>
  <c r="E8" i="1"/>
  <c r="E7" i="1"/>
  <c r="E22" i="1" l="1"/>
  <c r="E25" i="1"/>
  <c r="E24" i="1"/>
  <c r="E23" i="1"/>
  <c r="E21" i="1"/>
  <c r="E20" i="1"/>
  <c r="E19" i="1"/>
  <c r="F26" i="1"/>
  <c r="D25" i="1"/>
  <c r="D24" i="1"/>
  <c r="D23" i="1"/>
  <c r="D22" i="1"/>
  <c r="D21" i="1"/>
  <c r="D20" i="1"/>
  <c r="D19" i="1"/>
  <c r="E18" i="1"/>
  <c r="D18" i="1"/>
  <c r="F14" i="1"/>
  <c r="E6" i="1"/>
  <c r="D6" i="1"/>
  <c r="E14" i="1" l="1"/>
  <c r="E26" i="1"/>
  <c r="D26" i="1"/>
  <c r="D13" i="1" l="1"/>
  <c r="D12" i="1"/>
  <c r="D11" i="1"/>
  <c r="D10" i="1"/>
  <c r="D9" i="1"/>
  <c r="D8" i="1"/>
  <c r="D7" i="1"/>
  <c r="D15" i="2"/>
  <c r="D14" i="2"/>
  <c r="D13" i="2"/>
  <c r="D12" i="2"/>
  <c r="D11" i="2"/>
  <c r="D10" i="2"/>
  <c r="D9" i="2"/>
  <c r="D8" i="2"/>
  <c r="D7" i="2"/>
  <c r="D6" i="2"/>
  <c r="D5" i="2"/>
  <c r="D14" i="1" l="1"/>
  <c r="D16" i="2"/>
  <c r="D19" i="2" s="1"/>
</calcChain>
</file>

<file path=xl/sharedStrings.xml><?xml version="1.0" encoding="utf-8"?>
<sst xmlns="http://schemas.openxmlformats.org/spreadsheetml/2006/main" count="55" uniqueCount="35">
  <si>
    <t>Tree Count</t>
  </si>
  <si>
    <t>Multiplier</t>
  </si>
  <si>
    <t># Taps</t>
  </si>
  <si>
    <t>TOTAL</t>
  </si>
  <si>
    <t>TOTAL SAMPLE POINTS</t>
  </si>
  <si>
    <t>EST. TAPS PER ACRE</t>
  </si>
  <si>
    <t>DBH (diameter)</t>
  </si>
  <si>
    <t xml:space="preserve">To use this tapping density calculator, use the number of trees you counted in your 1/10 acre plot and input them into COLUMN B only. </t>
  </si>
  <si>
    <t>If you collected on less than 10 data plots, please change block D17 to the number of plots you collected on.</t>
  </si>
  <si>
    <t>Tapping Density</t>
  </si>
  <si>
    <t>Soil Quality</t>
  </si>
  <si>
    <t>Canopy Health</t>
  </si>
  <si>
    <t>Tree Health</t>
  </si>
  <si>
    <t xml:space="preserve">Slope </t>
  </si>
  <si>
    <t>Aspect</t>
  </si>
  <si>
    <t>Access to and within</t>
  </si>
  <si>
    <t>Site Index</t>
  </si>
  <si>
    <t>Does your woodlot have primarily moderately well-drained and well-drained soils?</t>
  </si>
  <si>
    <t>Do you have a rating of over 60 feet for a majority of your woodlot?</t>
  </si>
  <si>
    <t>Are your trees in generally good health?</t>
  </si>
  <si>
    <t>Is the canopy and tree crowns on your woodlot generally in good health?</t>
  </si>
  <si>
    <t>Do you have a slope of between 2-6% and is the slope generally consistent?</t>
  </si>
  <si>
    <t>Do you have a southern or eastern aspect on the majority of your woodlot?</t>
  </si>
  <si>
    <t>Can you easily get to and move within your woodlot?</t>
  </si>
  <si>
    <t>YES</t>
  </si>
  <si>
    <t>To best utilize this calculator, please refer to the associated Word document.</t>
  </si>
  <si>
    <t>Does your woodlot have  more than 60 taps per acre?</t>
  </si>
  <si>
    <r>
      <t xml:space="preserve">If you woodlot meets the expectations set in the question, put a </t>
    </r>
    <r>
      <rPr>
        <b/>
        <sz val="11"/>
        <color theme="1"/>
        <rFont val="Calibri"/>
        <family val="2"/>
        <scheme val="minor"/>
      </rPr>
      <t xml:space="preserve">1 </t>
    </r>
    <r>
      <rPr>
        <sz val="11"/>
        <color theme="1"/>
        <rFont val="Calibri"/>
        <family val="2"/>
        <scheme val="minor"/>
      </rPr>
      <t>in the YES column. If it does not, simply leave the column blank.</t>
    </r>
  </si>
  <si>
    <t>RAW SCORE</t>
  </si>
  <si>
    <t>MMPA WEIGHTS</t>
  </si>
  <si>
    <t>YOUR WEIGHTS</t>
  </si>
  <si>
    <t>SITE #1</t>
  </si>
  <si>
    <t>SITE #2</t>
  </si>
  <si>
    <t>TOTAL SITE #1 RATING</t>
  </si>
  <si>
    <t>TOTAL SITE #2 RATING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</si>
</sst>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/>
    <xf numFmtId="0" fontId="0" fillId="0" borderId="0" xfId="0" applyAlignment="1">
      <alignment horizontal="center" vertical="top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9B6C6-99D9-43D3-8B3F-4D0D7B57AB1E}">
  <dimension ref="A1:F26"/>
  <sheetViews>
    <sheetView tabSelected="1" workbookViewId="0">
      <selection activeCell="E14" sqref="E14"/>
    </sheetView>
  </sheetViews>
  <sheetFormatPr defaultColWidth="13.44140625" defaultRowHeight="14.4" x14ac:dyDescent="0.3"/>
  <cols>
    <col min="1" max="1" width="17.44140625" customWidth="1"/>
    <col min="2" max="2" width="108.33203125" customWidth="1"/>
    <col min="4" max="4" width="13.6640625" customWidth="1"/>
    <col min="5" max="5" width="16.6640625" customWidth="1"/>
  </cols>
  <sheetData>
    <row r="1" spans="1:6" x14ac:dyDescent="0.3">
      <c r="B1" s="2" t="s">
        <v>25</v>
      </c>
    </row>
    <row r="2" spans="1:6" x14ac:dyDescent="0.3">
      <c r="B2" s="2" t="s">
        <v>27</v>
      </c>
    </row>
    <row r="4" spans="1:6" x14ac:dyDescent="0.3">
      <c r="A4" s="3" t="s">
        <v>31</v>
      </c>
    </row>
    <row r="5" spans="1:6" x14ac:dyDescent="0.3">
      <c r="C5" t="s">
        <v>24</v>
      </c>
      <c r="D5" t="s">
        <v>28</v>
      </c>
      <c r="E5" t="s">
        <v>29</v>
      </c>
      <c r="F5" t="s">
        <v>30</v>
      </c>
    </row>
    <row r="6" spans="1:6" x14ac:dyDescent="0.3">
      <c r="A6" t="s">
        <v>9</v>
      </c>
      <c r="B6" t="s">
        <v>26</v>
      </c>
      <c r="C6">
        <v>1</v>
      </c>
      <c r="D6">
        <f>IF(C6=1,15,"0")</f>
        <v>15</v>
      </c>
      <c r="E6">
        <f>IF(C6=1,14.2,"0")</f>
        <v>14.2</v>
      </c>
      <c r="F6">
        <v>0</v>
      </c>
    </row>
    <row r="7" spans="1:6" x14ac:dyDescent="0.3">
      <c r="A7" t="s">
        <v>10</v>
      </c>
      <c r="B7" t="s">
        <v>17</v>
      </c>
      <c r="D7" t="str">
        <f>IF(C7=1,15,"0")</f>
        <v>0</v>
      </c>
      <c r="E7" t="str">
        <f>IF(C7=1,14.4,"0")</f>
        <v>0</v>
      </c>
      <c r="F7">
        <v>0</v>
      </c>
    </row>
    <row r="8" spans="1:6" x14ac:dyDescent="0.3">
      <c r="A8" t="s">
        <v>16</v>
      </c>
      <c r="B8" t="s">
        <v>18</v>
      </c>
      <c r="D8" t="str">
        <f>IF(C8=1,5,"0")</f>
        <v>0</v>
      </c>
      <c r="E8" t="str">
        <f>IF(C8=1,6.6,"0")</f>
        <v>0</v>
      </c>
      <c r="F8">
        <v>0</v>
      </c>
    </row>
    <row r="9" spans="1:6" x14ac:dyDescent="0.3">
      <c r="A9" t="s">
        <v>12</v>
      </c>
      <c r="B9" t="s">
        <v>19</v>
      </c>
      <c r="D9" t="str">
        <f>IF(C9=1,15,"0")</f>
        <v>0</v>
      </c>
      <c r="E9" t="str">
        <f>IF(C9=1,16,"0")</f>
        <v>0</v>
      </c>
      <c r="F9">
        <v>0</v>
      </c>
    </row>
    <row r="10" spans="1:6" x14ac:dyDescent="0.3">
      <c r="A10" t="s">
        <v>11</v>
      </c>
      <c r="B10" t="s">
        <v>20</v>
      </c>
      <c r="C10">
        <v>1</v>
      </c>
      <c r="D10">
        <f>IF(C10=1,10,"0")</f>
        <v>10</v>
      </c>
      <c r="E10">
        <f>IF(C10=1,12.3,"0")</f>
        <v>12.3</v>
      </c>
      <c r="F10">
        <v>0</v>
      </c>
    </row>
    <row r="11" spans="1:6" x14ac:dyDescent="0.3">
      <c r="A11" t="s">
        <v>13</v>
      </c>
      <c r="B11" t="s">
        <v>21</v>
      </c>
      <c r="D11" t="str">
        <f>IF(C11=1,10,"0")</f>
        <v>0</v>
      </c>
      <c r="E11" t="str">
        <f>IF(C11=1,9.8,"0")</f>
        <v>0</v>
      </c>
      <c r="F11">
        <v>0</v>
      </c>
    </row>
    <row r="12" spans="1:6" x14ac:dyDescent="0.3">
      <c r="A12" t="s">
        <v>14</v>
      </c>
      <c r="B12" t="s">
        <v>22</v>
      </c>
      <c r="D12" t="str">
        <f>IF(C12=1,10,"0")</f>
        <v>0</v>
      </c>
      <c r="E12" t="str">
        <f>IF(C12=1,8.9,"0")</f>
        <v>0</v>
      </c>
      <c r="F12">
        <v>0</v>
      </c>
    </row>
    <row r="13" spans="1:6" x14ac:dyDescent="0.3">
      <c r="A13" t="s">
        <v>15</v>
      </c>
      <c r="B13" t="s">
        <v>23</v>
      </c>
      <c r="D13" t="str">
        <f>IF(C13=1,20,"0")</f>
        <v>0</v>
      </c>
      <c r="E13" t="str">
        <f>IF(C13=1,17.8,"0")</f>
        <v>0</v>
      </c>
      <c r="F13">
        <v>0</v>
      </c>
    </row>
    <row r="14" spans="1:6" x14ac:dyDescent="0.3">
      <c r="A14" s="1" t="s">
        <v>33</v>
      </c>
      <c r="D14" s="1">
        <f>SUM(D6:D13)</f>
        <v>25</v>
      </c>
      <c r="E14" s="1">
        <f t="shared" ref="E14" si="0">SUM(E6:E13)</f>
        <v>26.5</v>
      </c>
      <c r="F14" s="1">
        <f>SUM(F6:F13)</f>
        <v>0</v>
      </c>
    </row>
    <row r="16" spans="1:6" x14ac:dyDescent="0.3">
      <c r="A16" s="3" t="s">
        <v>32</v>
      </c>
    </row>
    <row r="17" spans="1:6" x14ac:dyDescent="0.3">
      <c r="C17" t="s">
        <v>24</v>
      </c>
      <c r="D17" t="s">
        <v>28</v>
      </c>
      <c r="E17" t="s">
        <v>29</v>
      </c>
      <c r="F17" t="s">
        <v>30</v>
      </c>
    </row>
    <row r="18" spans="1:6" x14ac:dyDescent="0.3">
      <c r="A18" t="s">
        <v>9</v>
      </c>
      <c r="B18" t="s">
        <v>26</v>
      </c>
      <c r="C18">
        <v>1</v>
      </c>
      <c r="D18">
        <f>IF(C18=1,15,"0")</f>
        <v>15</v>
      </c>
      <c r="E18">
        <f>IF(C18=1,14.2,"0")</f>
        <v>14.2</v>
      </c>
    </row>
    <row r="19" spans="1:6" x14ac:dyDescent="0.3">
      <c r="A19" t="s">
        <v>10</v>
      </c>
      <c r="B19" t="s">
        <v>17</v>
      </c>
      <c r="C19">
        <v>1</v>
      </c>
      <c r="D19">
        <f>IF(C19=1,15,"0")</f>
        <v>15</v>
      </c>
      <c r="E19">
        <f>IF(C19=1,14.4,"0")</f>
        <v>14.4</v>
      </c>
    </row>
    <row r="20" spans="1:6" x14ac:dyDescent="0.3">
      <c r="A20" t="s">
        <v>16</v>
      </c>
      <c r="B20" t="s">
        <v>18</v>
      </c>
      <c r="D20" t="str">
        <f>IF(C20=1,5,"0")</f>
        <v>0</v>
      </c>
      <c r="E20" t="str">
        <f>IF(C20=1,6.6,"0")</f>
        <v>0</v>
      </c>
      <c r="F20">
        <v>0</v>
      </c>
    </row>
    <row r="21" spans="1:6" x14ac:dyDescent="0.3">
      <c r="A21" t="s">
        <v>12</v>
      </c>
      <c r="B21" t="s">
        <v>19</v>
      </c>
      <c r="C21">
        <v>1</v>
      </c>
      <c r="D21">
        <f>IF(C21=1,15,"0")</f>
        <v>15</v>
      </c>
      <c r="E21">
        <f>IF(C21=1,16,"0")</f>
        <v>16</v>
      </c>
      <c r="F21">
        <v>0</v>
      </c>
    </row>
    <row r="22" spans="1:6" x14ac:dyDescent="0.3">
      <c r="A22" t="s">
        <v>11</v>
      </c>
      <c r="B22" t="s">
        <v>20</v>
      </c>
      <c r="D22" t="str">
        <f>IF(C22=1,10,"0")</f>
        <v>0</v>
      </c>
      <c r="E22" t="str">
        <f>IF(C22=1,12.3,"0")</f>
        <v>0</v>
      </c>
      <c r="F22">
        <v>0</v>
      </c>
    </row>
    <row r="23" spans="1:6" x14ac:dyDescent="0.3">
      <c r="A23" t="s">
        <v>13</v>
      </c>
      <c r="B23" t="s">
        <v>21</v>
      </c>
      <c r="D23" t="str">
        <f>IF(C23=1,10,"0")</f>
        <v>0</v>
      </c>
      <c r="E23" t="str">
        <f>IF(C23=1,9.8,"0")</f>
        <v>0</v>
      </c>
      <c r="F23">
        <v>0</v>
      </c>
    </row>
    <row r="24" spans="1:6" x14ac:dyDescent="0.3">
      <c r="A24" t="s">
        <v>14</v>
      </c>
      <c r="B24" t="s">
        <v>22</v>
      </c>
      <c r="D24" t="str">
        <f>IF(C24=1,10,"0")</f>
        <v>0</v>
      </c>
      <c r="E24" t="str">
        <f>IF(C24=1,8.9,"0")</f>
        <v>0</v>
      </c>
      <c r="F24">
        <v>0</v>
      </c>
    </row>
    <row r="25" spans="1:6" x14ac:dyDescent="0.3">
      <c r="A25" t="s">
        <v>15</v>
      </c>
      <c r="B25" t="s">
        <v>23</v>
      </c>
      <c r="D25" t="str">
        <f>IF(C25=1,20,"0")</f>
        <v>0</v>
      </c>
      <c r="E25" t="str">
        <f>IF(C25=1,17.8,"0")</f>
        <v>0</v>
      </c>
      <c r="F25">
        <v>0</v>
      </c>
    </row>
    <row r="26" spans="1:6" x14ac:dyDescent="0.3">
      <c r="A26" s="1" t="s">
        <v>34</v>
      </c>
      <c r="D26" s="1">
        <f>SUM(D18:D25)</f>
        <v>45</v>
      </c>
      <c r="E26" s="1">
        <f t="shared" ref="E26:F26" si="1">SUM(E18:E25)</f>
        <v>44.6</v>
      </c>
      <c r="F26" s="1">
        <f t="shared" si="1"/>
        <v>0</v>
      </c>
    </row>
  </sheetData>
  <pageMargins left="0.7" right="0.7" top="0.75" bottom="0.75" header="0.3" footer="0.3"/>
  <pageSetup orientation="portrait" r:id="rId1"/>
  <ignoredErrors>
    <ignoredError sqref="D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04D6F-3E09-4C60-94B7-7529A9C184FB}">
  <dimension ref="A1:D19"/>
  <sheetViews>
    <sheetView workbookViewId="0">
      <selection activeCell="A16" sqref="A16"/>
    </sheetView>
  </sheetViews>
  <sheetFormatPr defaultColWidth="8.77734375" defaultRowHeight="14.4" x14ac:dyDescent="0.3"/>
  <cols>
    <col min="1" max="1" width="113.109375" bestFit="1" customWidth="1"/>
    <col min="2" max="2" width="17.6640625" customWidth="1"/>
    <col min="3" max="3" width="22" customWidth="1"/>
    <col min="4" max="4" width="17.44140625" customWidth="1"/>
  </cols>
  <sheetData>
    <row r="1" spans="1:4" x14ac:dyDescent="0.3">
      <c r="A1" t="s">
        <v>7</v>
      </c>
    </row>
    <row r="2" spans="1:4" x14ac:dyDescent="0.3">
      <c r="A2" t="s">
        <v>8</v>
      </c>
    </row>
    <row r="4" spans="1:4" x14ac:dyDescent="0.3">
      <c r="A4" s="1" t="s">
        <v>6</v>
      </c>
      <c r="B4" s="1" t="s">
        <v>0</v>
      </c>
      <c r="C4" s="1" t="s">
        <v>1</v>
      </c>
      <c r="D4" s="1" t="s">
        <v>2</v>
      </c>
    </row>
    <row r="5" spans="1:4" x14ac:dyDescent="0.3">
      <c r="A5">
        <v>10</v>
      </c>
      <c r="C5">
        <v>18.3</v>
      </c>
      <c r="D5">
        <f>B5*C5</f>
        <v>0</v>
      </c>
    </row>
    <row r="6" spans="1:4" x14ac:dyDescent="0.3">
      <c r="A6">
        <v>12</v>
      </c>
      <c r="C6">
        <v>12.7</v>
      </c>
      <c r="D6">
        <f t="shared" ref="D6:D15" si="0">B6*C6</f>
        <v>0</v>
      </c>
    </row>
    <row r="7" spans="1:4" x14ac:dyDescent="0.3">
      <c r="A7">
        <v>14</v>
      </c>
      <c r="C7">
        <v>9.4</v>
      </c>
      <c r="D7">
        <f t="shared" si="0"/>
        <v>0</v>
      </c>
    </row>
    <row r="8" spans="1:4" x14ac:dyDescent="0.3">
      <c r="A8">
        <v>16</v>
      </c>
      <c r="C8">
        <v>7.2</v>
      </c>
      <c r="D8">
        <f t="shared" si="0"/>
        <v>0</v>
      </c>
    </row>
    <row r="9" spans="1:4" x14ac:dyDescent="0.3">
      <c r="A9">
        <v>18</v>
      </c>
      <c r="C9">
        <v>11.4</v>
      </c>
      <c r="D9">
        <f t="shared" si="0"/>
        <v>0</v>
      </c>
    </row>
    <row r="10" spans="1:4" x14ac:dyDescent="0.3">
      <c r="A10">
        <v>20</v>
      </c>
      <c r="C10">
        <v>9.1999999999999993</v>
      </c>
      <c r="D10">
        <f t="shared" si="0"/>
        <v>0</v>
      </c>
    </row>
    <row r="11" spans="1:4" x14ac:dyDescent="0.3">
      <c r="A11">
        <v>22</v>
      </c>
      <c r="C11">
        <v>7.6</v>
      </c>
      <c r="D11">
        <f t="shared" si="0"/>
        <v>0</v>
      </c>
    </row>
    <row r="12" spans="1:4" x14ac:dyDescent="0.3">
      <c r="A12">
        <v>24</v>
      </c>
      <c r="C12">
        <v>6.4</v>
      </c>
      <c r="D12">
        <f t="shared" si="0"/>
        <v>0</v>
      </c>
    </row>
    <row r="13" spans="1:4" x14ac:dyDescent="0.3">
      <c r="A13">
        <v>26</v>
      </c>
      <c r="C13">
        <v>5.4</v>
      </c>
      <c r="D13">
        <f t="shared" si="0"/>
        <v>0</v>
      </c>
    </row>
    <row r="14" spans="1:4" x14ac:dyDescent="0.3">
      <c r="A14">
        <v>28</v>
      </c>
      <c r="C14">
        <v>4.5999999999999996</v>
      </c>
      <c r="D14">
        <f t="shared" si="0"/>
        <v>0</v>
      </c>
    </row>
    <row r="15" spans="1:4" x14ac:dyDescent="0.3">
      <c r="A15">
        <v>30</v>
      </c>
      <c r="C15">
        <v>4</v>
      </c>
      <c r="D15">
        <f t="shared" si="0"/>
        <v>0</v>
      </c>
    </row>
    <row r="16" spans="1:4" x14ac:dyDescent="0.3">
      <c r="C16" s="1" t="s">
        <v>3</v>
      </c>
      <c r="D16" s="1">
        <f>SUM(D5:D15)</f>
        <v>0</v>
      </c>
    </row>
    <row r="17" spans="3:4" x14ac:dyDescent="0.3">
      <c r="C17" s="1" t="s">
        <v>4</v>
      </c>
      <c r="D17" s="1">
        <v>10</v>
      </c>
    </row>
    <row r="19" spans="3:4" x14ac:dyDescent="0.3">
      <c r="C19" s="1" t="s">
        <v>5</v>
      </c>
      <c r="D19" s="1">
        <f>D16/D17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 Suitability Rating Calc.</vt:lpstr>
      <vt:lpstr>Tapping Density 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Deven Teisl</dc:creator>
  <cp:lastModifiedBy>Deven Teisl</cp:lastModifiedBy>
  <dcterms:created xsi:type="dcterms:W3CDTF">2020-05-03T13:50:04Z</dcterms:created>
  <dcterms:modified xsi:type="dcterms:W3CDTF">2020-05-28T13:04:53Z</dcterms:modified>
</cp:coreProperties>
</file>